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240" tabRatio="607" activeTab="0"/>
  </bookViews>
  <sheets>
    <sheet name="インフルエンザ" sheetId="1" r:id="rId1"/>
    <sheet name="RSウイルス感染症" sheetId="2" r:id="rId2"/>
    <sheet name="咽頭結膜熱" sheetId="3" r:id="rId3"/>
    <sheet name="A群溶レン菌咽頭炎" sheetId="4" r:id="rId4"/>
    <sheet name="感染性胃腸炎" sheetId="5" r:id="rId5"/>
    <sheet name="水痘" sheetId="6" r:id="rId6"/>
    <sheet name="手足口病" sheetId="7" r:id="rId7"/>
    <sheet name="伝染性紅斑" sheetId="8" r:id="rId8"/>
    <sheet name="突発性発しん" sheetId="9" r:id="rId9"/>
    <sheet name="百日咳" sheetId="10" r:id="rId10"/>
    <sheet name="風しん" sheetId="11" r:id="rId11"/>
    <sheet name="ヘルパンギーナ" sheetId="12" r:id="rId12"/>
    <sheet name="麻しん（成人麻しんを除く）" sheetId="13" r:id="rId13"/>
    <sheet name="流行性耳下腺炎" sheetId="14" r:id="rId14"/>
    <sheet name="急性出血性結膜炎" sheetId="15" r:id="rId15"/>
    <sheet name="流行性角結膜炎" sheetId="16" r:id="rId16"/>
    <sheet name="細菌性髄膜炎、無菌性髄膜炎" sheetId="17" r:id="rId17"/>
    <sheet name="マイコプラズマ肺炎、クラミジア肺炎" sheetId="18" r:id="rId18"/>
    <sheet name="成人麻しん" sheetId="19" r:id="rId19"/>
    <sheet name="性器クラミジア感染症・性器ヘルペスウイルス感染症" sheetId="20" r:id="rId20"/>
    <sheet name="尖圭コンジローマ・淋菌感染症" sheetId="21" r:id="rId21"/>
    <sheet name="月報_基幹定点" sheetId="22" r:id="rId22"/>
  </sheets>
  <definedNames>
    <definedName name="_xlnm.Print_Area" localSheetId="3">'A群溶レン菌咽頭炎'!$A$1:$AB$59</definedName>
    <definedName name="_xlnm.Print_Area" localSheetId="0">'インフルエンザ'!$A$1:$AB$59</definedName>
    <definedName name="_xlnm.Print_Area" localSheetId="11">'ヘルパンギーナ'!$A$1:$AB$59</definedName>
    <definedName name="_xlnm.Print_Area" localSheetId="17">'マイコプラズマ肺炎、クラミジア肺炎'!$A$1:$AO$59</definedName>
    <definedName name="_xlnm.Print_Area" localSheetId="2">'咽頭結膜熱'!$A$1:$AB$59</definedName>
    <definedName name="_xlnm.Print_Area" localSheetId="4">'感染性胃腸炎'!$A$1:$AB$59</definedName>
    <definedName name="_xlnm.Print_Area" localSheetId="14">'急性出血性結膜炎'!$A$1:$Z$59</definedName>
    <definedName name="_xlnm.Print_Area" localSheetId="21">'月報_基幹定点'!$A$1:$Y$54</definedName>
    <definedName name="_xlnm.Print_Area" localSheetId="16">'細菌性髄膜炎、無菌性髄膜炎'!$A$1:$AO$59</definedName>
    <definedName name="_xlnm.Print_Area" localSheetId="6">'手足口病'!$A$1:$AB$59</definedName>
    <definedName name="_xlnm.Print_Area" localSheetId="5">'水痘'!$A$1:$AB$59</definedName>
    <definedName name="_xlnm.Print_Area" localSheetId="19">'性器クラミジア感染症・性器ヘルペスウイルス感染症'!$A$1:$AA$36</definedName>
    <definedName name="_xlnm.Print_Area" localSheetId="18">'成人麻しん'!$A$1:$T$59</definedName>
    <definedName name="_xlnm.Print_Area" localSheetId="20">'尖圭コンジローマ・淋菌感染症'!$A$1:$AA$36</definedName>
    <definedName name="_xlnm.Print_Area" localSheetId="7">'伝染性紅斑'!$A$1:$AB$59</definedName>
    <definedName name="_xlnm.Print_Area" localSheetId="8">'突発性発しん'!$A$1:$AB$59</definedName>
    <definedName name="_xlnm.Print_Area" localSheetId="9">'百日咳'!$A$1:$AB$59</definedName>
    <definedName name="_xlnm.Print_Area" localSheetId="10">'風しん'!$A$1:$AB$59</definedName>
    <definedName name="_xlnm.Print_Area" localSheetId="12">'麻しん（成人麻しんを除く）'!$A$1:$AB$59</definedName>
    <definedName name="_xlnm.Print_Area" localSheetId="15">'流行性角結膜炎'!$A$1:$Z$59</definedName>
    <definedName name="_xlnm.Print_Area" localSheetId="13">'流行性耳下腺炎'!$A$1:$AB$59</definedName>
  </definedNames>
  <calcPr fullCalcOnLoad="1"/>
</workbook>
</file>

<file path=xl/sharedStrings.xml><?xml version="1.0" encoding="utf-8"?>
<sst xmlns="http://schemas.openxmlformats.org/spreadsheetml/2006/main" count="1926" uniqueCount="123">
  <si>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</si>
  <si>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</si>
  <si>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</si>
  <si>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</si>
  <si>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</si>
  <si>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</si>
  <si>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</si>
  <si>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</si>
  <si>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</si>
  <si>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</si>
  <si>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</si>
  <si>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</si>
  <si>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</si>
  <si>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</si>
  <si>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</si>
  <si>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</si>
  <si>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</si>
  <si>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</si>
  <si>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</si>
  <si>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</si>
  <si>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</si>
  <si>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</si>
  <si>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</si>
  <si>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</si>
  <si>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</si>
  <si>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</si>
  <si>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</si>
  <si>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</si>
  <si>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</si>
  <si>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</si>
  <si>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</si>
  <si>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</si>
  <si>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</si>
  <si>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</si>
  <si>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</si>
  <si>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</si>
  <si>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</si>
  <si>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</si>
  <si>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</si>
  <si>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</si>
  <si>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</si>
  <si>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</si>
  <si>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</si>
  <si>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</si>
  <si>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</si>
  <si>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</si>
  <si>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</si>
  <si>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</si>
  <si>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</si>
  <si>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</si>
  <si>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</si>
  <si>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</si>
  <si>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</si>
  <si>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</si>
  <si>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</si>
  <si>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</si>
  <si>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</si>
  <si>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定点あたり報告数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</si>
  <si>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</si>
  <si>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</si>
  <si>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</si>
  <si>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</si>
  <si>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</si>
  <si>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</si>
  <si>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</si>
  <si>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</si>
  <si>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</si>
  <si>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</si>
  <si>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感染性胃腸炎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</si>
  <si>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</si>
  <si>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</si>
  <si>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</si>
  <si>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</si>
  <si>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</si>
  <si>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</si>
  <si>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</si>
  <si>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インフルエンザ</t>
  </si>
  <si>
    <t>患者報告数</t>
  </si>
  <si>
    <t>定点あたり報告数</t>
  </si>
  <si>
    <t>定点あたり報告数</t>
  </si>
  <si>
    <t>突発性発しん</t>
  </si>
  <si>
    <t>風しん</t>
  </si>
  <si>
    <t>麻しん（成人麻しんを除く）</t>
  </si>
  <si>
    <t>成人麻しん</t>
  </si>
  <si>
    <t>定点あたり報告数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</si>
  <si>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</si>
  <si>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</si>
  <si>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</si>
  <si>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</si>
  <si>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</si>
  <si>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</si>
  <si>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</si>
  <si>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</si>
  <si>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</si>
  <si>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RSウイルス感染症</t>
  </si>
  <si>
    <t>2003
／
2004</t>
  </si>
  <si>
    <t>西条</t>
  </si>
  <si>
    <t>今治</t>
  </si>
  <si>
    <t>松山</t>
  </si>
  <si>
    <t>八幡浜</t>
  </si>
  <si>
    <t>宇和島</t>
  </si>
  <si>
    <t>西条</t>
  </si>
  <si>
    <t>2004
／
2005</t>
  </si>
  <si>
    <r>
      <t xml:space="preserve">2005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2006</t>
    </r>
  </si>
  <si>
    <r>
      <t>2005/2006</t>
    </r>
    <r>
      <rPr>
        <sz val="11"/>
        <color indexed="8"/>
        <rFont val="ＭＳ Ｐゴシック"/>
        <family val="3"/>
      </rPr>
      <t>シーズン保健所別</t>
    </r>
  </si>
  <si>
    <t>ヘルパンギーナ</t>
  </si>
  <si>
    <t>患者報告数</t>
  </si>
  <si>
    <t>定点あたり報告数</t>
  </si>
  <si>
    <r>
      <t>2006</t>
    </r>
    <r>
      <rPr>
        <sz val="11"/>
        <color indexed="8"/>
        <rFont val="ＭＳ Ｐゴシック"/>
        <family val="3"/>
      </rPr>
      <t>年　保健所別</t>
    </r>
  </si>
  <si>
    <r>
      <t>2006</t>
    </r>
    <r>
      <rPr>
        <sz val="11"/>
        <color indexed="8"/>
        <rFont val="ＭＳ Ｐゴシック"/>
        <family val="3"/>
      </rPr>
      <t>年　保健所別</t>
    </r>
  </si>
  <si>
    <t>2_ 新居浜・西条</t>
  </si>
  <si>
    <t>3_ 今治</t>
  </si>
  <si>
    <t>4_ 松山</t>
  </si>
  <si>
    <t>5_ 八幡浜・大洲</t>
  </si>
  <si>
    <t>6_ 宇和島</t>
  </si>
  <si>
    <t>疾病</t>
  </si>
  <si>
    <t>週</t>
  </si>
  <si>
    <t>西暦年</t>
  </si>
  <si>
    <t>4 マイコプラズマ肺炎</t>
  </si>
  <si>
    <t>注1）2006年の全国患者報告数及び定点あたり報告数は、各週の還元データを転記したものであり、確定値とは異なる。　　　　　　　　</t>
  </si>
  <si>
    <t>注1）2006年の全国患者報告数及び定点あたり報告数は、各週の還元データを転記したものであり、確定値とは異なる。</t>
  </si>
  <si>
    <t>注1）2006年の全国患者報告数は各週の還元データを転記したものであり、確定値とは異なる。また、定点あたり報告数は国から情報還元されていないため、報告数のみ掲載した。</t>
  </si>
  <si>
    <t>注1）2006年の全国患者報告数及び定点あたり報告数は、各週の還元データを転記したものであり、確定値とは異なる。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</si>
</sst>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lightUp"/>
    </fill>
  </fills>
  <borders count="81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vertical="center"/>
    </xf>
    <xf numFmtId="194" fontId="8" fillId="0" borderId="3" xfId="0" applyNumberFormat="1" applyFont="1" applyBorder="1" applyAlignment="1">
      <alignment vertical="center"/>
    </xf>
    <xf numFmtId="194" fontId="8" fillId="0" borderId="1" xfId="0" applyNumberFormat="1" applyFont="1" applyBorder="1" applyAlignment="1">
      <alignment vertical="center"/>
    </xf>
    <xf numFmtId="189" fontId="8" fillId="0" borderId="2" xfId="0" applyNumberFormat="1" applyFont="1" applyFill="1" applyBorder="1" applyAlignment="1">
      <alignment vertical="center"/>
    </xf>
    <xf numFmtId="189" fontId="8" fillId="0" borderId="3" xfId="0" applyNumberFormat="1" applyFont="1" applyFill="1" applyBorder="1" applyAlignment="1">
      <alignment vertical="center"/>
    </xf>
    <xf numFmtId="189" fontId="8" fillId="0" borderId="4" xfId="0" applyNumberFormat="1" applyFont="1" applyFill="1" applyBorder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3" xfId="0" applyNumberFormat="1" applyFont="1" applyBorder="1" applyAlignment="1">
      <alignment vertical="center"/>
    </xf>
    <xf numFmtId="192" fontId="8" fillId="0" borderId="1" xfId="0" applyNumberFormat="1" applyFont="1" applyBorder="1" applyAlignment="1">
      <alignment vertical="center"/>
    </xf>
    <xf numFmtId="192" fontId="8" fillId="0" borderId="2" xfId="0" applyNumberFormat="1" applyFont="1" applyBorder="1" applyAlignment="1">
      <alignment vertical="center"/>
    </xf>
    <xf numFmtId="193" fontId="8" fillId="0" borderId="2" xfId="0" applyNumberFormat="1" applyFont="1" applyFill="1" applyBorder="1" applyAlignment="1">
      <alignment vertical="center"/>
    </xf>
    <xf numFmtId="193" fontId="8" fillId="0" borderId="3" xfId="0" applyNumberFormat="1" applyFont="1" applyFill="1" applyBorder="1" applyAlignment="1">
      <alignment vertical="center"/>
    </xf>
    <xf numFmtId="193" fontId="8" fillId="0" borderId="6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94" fontId="8" fillId="0" borderId="8" xfId="0" applyNumberFormat="1" applyFont="1" applyBorder="1" applyAlignment="1">
      <alignment vertical="center"/>
    </xf>
    <xf numFmtId="194" fontId="8" fillId="0" borderId="9" xfId="0" applyNumberFormat="1" applyFont="1" applyBorder="1" applyAlignment="1">
      <alignment vertical="center"/>
    </xf>
    <xf numFmtId="194" fontId="8" fillId="0" borderId="7" xfId="0" applyNumberFormat="1" applyFont="1" applyBorder="1" applyAlignment="1">
      <alignment vertical="center"/>
    </xf>
    <xf numFmtId="189" fontId="8" fillId="0" borderId="8" xfId="0" applyNumberFormat="1" applyFont="1" applyFill="1" applyBorder="1" applyAlignment="1">
      <alignment vertical="center"/>
    </xf>
    <xf numFmtId="189" fontId="8" fillId="0" borderId="9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9" xfId="0" applyNumberFormat="1" applyFont="1" applyBorder="1" applyAlignment="1">
      <alignment vertical="center"/>
    </xf>
    <xf numFmtId="192" fontId="8" fillId="0" borderId="7" xfId="0" applyNumberFormat="1" applyFont="1" applyBorder="1" applyAlignment="1">
      <alignment vertical="center"/>
    </xf>
    <xf numFmtId="192" fontId="8" fillId="0" borderId="8" xfId="0" applyNumberFormat="1" applyFont="1" applyBorder="1" applyAlignment="1">
      <alignment vertical="center"/>
    </xf>
    <xf numFmtId="193" fontId="8" fillId="0" borderId="8" xfId="0" applyNumberFormat="1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94" fontId="8" fillId="0" borderId="14" xfId="0" applyNumberFormat="1" applyFont="1" applyBorder="1" applyAlignment="1">
      <alignment vertical="center"/>
    </xf>
    <xf numFmtId="194" fontId="8" fillId="0" borderId="15" xfId="0" applyNumberFormat="1" applyFont="1" applyBorder="1" applyAlignment="1">
      <alignment vertical="center"/>
    </xf>
    <xf numFmtId="194" fontId="8" fillId="0" borderId="13" xfId="0" applyNumberFormat="1" applyFont="1" applyBorder="1" applyAlignment="1">
      <alignment vertical="center"/>
    </xf>
    <xf numFmtId="189" fontId="8" fillId="0" borderId="14" xfId="0" applyNumberFormat="1" applyFont="1" applyFill="1" applyBorder="1" applyAlignment="1">
      <alignment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vertical="center"/>
    </xf>
    <xf numFmtId="192" fontId="8" fillId="0" borderId="15" xfId="0" applyNumberFormat="1" applyFont="1" applyBorder="1" applyAlignment="1">
      <alignment vertical="center"/>
    </xf>
    <xf numFmtId="192" fontId="8" fillId="0" borderId="13" xfId="0" applyNumberFormat="1" applyFont="1" applyBorder="1" applyAlignment="1">
      <alignment vertical="center"/>
    </xf>
    <xf numFmtId="192" fontId="8" fillId="0" borderId="14" xfId="0" applyNumberFormat="1" applyFont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189" fontId="8" fillId="0" borderId="7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8" fillId="0" borderId="7" xfId="0" applyNumberFormat="1" applyFont="1" applyFill="1" applyBorder="1" applyAlignment="1">
      <alignment vertical="center"/>
    </xf>
    <xf numFmtId="192" fontId="8" fillId="0" borderId="8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vertical="center"/>
    </xf>
    <xf numFmtId="192" fontId="8" fillId="0" borderId="15" xfId="0" applyNumberFormat="1" applyFont="1" applyFill="1" applyBorder="1" applyAlignment="1">
      <alignment vertical="center"/>
    </xf>
    <xf numFmtId="192" fontId="8" fillId="0" borderId="13" xfId="0" applyNumberFormat="1" applyFont="1" applyFill="1" applyBorder="1" applyAlignment="1">
      <alignment vertical="center"/>
    </xf>
    <xf numFmtId="192" fontId="8" fillId="0" borderId="14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vertical="center"/>
    </xf>
    <xf numFmtId="189" fontId="8" fillId="0" borderId="19" xfId="0" applyNumberFormat="1" applyFont="1" applyFill="1" applyBorder="1" applyAlignment="1">
      <alignment vertical="center"/>
    </xf>
    <xf numFmtId="189" fontId="8" fillId="0" borderId="22" xfId="0" applyNumberFormat="1" applyFont="1" applyFill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3" fontId="8" fillId="0" borderId="21" xfId="0" applyNumberFormat="1" applyFont="1" applyFill="1" applyBorder="1" applyAlignment="1">
      <alignment vertical="center"/>
    </xf>
    <xf numFmtId="189" fontId="8" fillId="0" borderId="2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189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9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189" fontId="8" fillId="0" borderId="1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89" fontId="8" fillId="0" borderId="21" xfId="0" applyNumberFormat="1" applyFont="1" applyBorder="1" applyAlignment="1">
      <alignment vertical="center"/>
    </xf>
    <xf numFmtId="189" fontId="8" fillId="0" borderId="19" xfId="0" applyNumberFormat="1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92" fontId="8" fillId="0" borderId="24" xfId="0" applyNumberFormat="1" applyFont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22" xfId="0" applyNumberFormat="1" applyFont="1" applyBorder="1" applyAlignment="1">
      <alignment vertical="center"/>
    </xf>
    <xf numFmtId="192" fontId="8" fillId="0" borderId="21" xfId="0" applyNumberFormat="1" applyFont="1" applyBorder="1" applyAlignment="1">
      <alignment vertical="center"/>
    </xf>
    <xf numFmtId="189" fontId="8" fillId="0" borderId="25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189" fontId="8" fillId="0" borderId="27" xfId="0" applyNumberFormat="1" applyFont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89" fontId="8" fillId="0" borderId="26" xfId="0" applyNumberFormat="1" applyFont="1" applyFill="1" applyBorder="1" applyAlignment="1">
      <alignment vertical="center"/>
    </xf>
    <xf numFmtId="189" fontId="8" fillId="0" borderId="28" xfId="0" applyNumberFormat="1" applyFont="1" applyFill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26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 vertical="center"/>
    </xf>
    <xf numFmtId="192" fontId="8" fillId="0" borderId="25" xfId="0" applyNumberFormat="1" applyFont="1" applyBorder="1" applyAlignment="1">
      <alignment vertical="center"/>
    </xf>
    <xf numFmtId="192" fontId="8" fillId="0" borderId="25" xfId="0" applyNumberFormat="1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9" fontId="0" fillId="0" borderId="31" xfId="0" applyNumberFormat="1" applyFont="1" applyBorder="1" applyAlignment="1">
      <alignment vertical="top" textRotation="255"/>
    </xf>
    <xf numFmtId="189" fontId="0" fillId="0" borderId="32" xfId="0" applyNumberFormat="1" applyFont="1" applyBorder="1" applyAlignment="1">
      <alignment vertical="top" textRotation="255"/>
    </xf>
    <xf numFmtId="189" fontId="0" fillId="0" borderId="33" xfId="0" applyNumberFormat="1" applyFont="1" applyBorder="1" applyAlignment="1">
      <alignment vertical="top" textRotation="255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9" fontId="8" fillId="0" borderId="4" xfId="0" applyNumberFormat="1" applyFont="1" applyBorder="1" applyAlignment="1">
      <alignment vertical="center"/>
    </xf>
    <xf numFmtId="193" fontId="8" fillId="0" borderId="2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193" fontId="8" fillId="0" borderId="8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193" fontId="8" fillId="0" borderId="15" xfId="0" applyNumberFormat="1" applyFont="1" applyBorder="1" applyAlignment="1">
      <alignment vertical="center"/>
    </xf>
    <xf numFmtId="193" fontId="8" fillId="0" borderId="18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8" fillId="0" borderId="23" xfId="0" applyNumberFormat="1" applyFont="1" applyBorder="1" applyAlignment="1">
      <alignment vertical="center"/>
    </xf>
    <xf numFmtId="193" fontId="8" fillId="0" borderId="21" xfId="0" applyNumberFormat="1" applyFont="1" applyBorder="1" applyAlignment="1">
      <alignment vertical="center"/>
    </xf>
    <xf numFmtId="193" fontId="8" fillId="0" borderId="19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8" fillId="0" borderId="28" xfId="0" applyNumberFormat="1" applyFont="1" applyBorder="1" applyAlignment="1">
      <alignment vertical="center"/>
    </xf>
    <xf numFmtId="192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193" fontId="8" fillId="0" borderId="25" xfId="0" applyNumberFormat="1" applyFont="1" applyBorder="1" applyAlignment="1">
      <alignment vertical="center"/>
    </xf>
    <xf numFmtId="193" fontId="8" fillId="0" borderId="26" xfId="0" applyNumberFormat="1" applyFont="1" applyBorder="1" applyAlignment="1">
      <alignment vertical="center"/>
    </xf>
    <xf numFmtId="193" fontId="8" fillId="0" borderId="27" xfId="0" applyNumberFormat="1" applyFont="1" applyBorder="1" applyAlignment="1">
      <alignment vertical="center"/>
    </xf>
    <xf numFmtId="193" fontId="8" fillId="0" borderId="30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194" fontId="8" fillId="0" borderId="41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94" fontId="8" fillId="0" borderId="43" xfId="0" applyNumberFormat="1" applyFont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89" fontId="8" fillId="0" borderId="44" xfId="0" applyNumberFormat="1" applyFont="1" applyBorder="1" applyAlignment="1">
      <alignment vertical="center"/>
    </xf>
    <xf numFmtId="193" fontId="8" fillId="0" borderId="41" xfId="0" applyNumberFormat="1" applyFont="1" applyBorder="1" applyAlignment="1">
      <alignment vertical="center"/>
    </xf>
    <xf numFmtId="193" fontId="8" fillId="0" borderId="42" xfId="0" applyNumberFormat="1" applyFont="1" applyBorder="1" applyAlignment="1">
      <alignment vertical="center"/>
    </xf>
    <xf numFmtId="193" fontId="8" fillId="0" borderId="43" xfId="0" applyNumberFormat="1" applyFont="1" applyBorder="1" applyAlignment="1">
      <alignment vertical="center"/>
    </xf>
    <xf numFmtId="193" fontId="8" fillId="0" borderId="45" xfId="0" applyNumberFormat="1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194" fontId="8" fillId="0" borderId="47" xfId="0" applyNumberFormat="1" applyFont="1" applyBorder="1" applyAlignment="1">
      <alignment vertical="center"/>
    </xf>
    <xf numFmtId="194" fontId="8" fillId="0" borderId="48" xfId="0" applyNumberFormat="1" applyFont="1" applyBorder="1" applyAlignment="1">
      <alignment vertical="center"/>
    </xf>
    <xf numFmtId="194" fontId="8" fillId="0" borderId="49" xfId="0" applyNumberFormat="1" applyFont="1" applyBorder="1" applyAlignment="1">
      <alignment vertical="center"/>
    </xf>
    <xf numFmtId="189" fontId="8" fillId="0" borderId="48" xfId="0" applyNumberFormat="1" applyFont="1" applyBorder="1" applyAlignment="1">
      <alignment vertical="center"/>
    </xf>
    <xf numFmtId="189" fontId="8" fillId="0" borderId="50" xfId="0" applyNumberFormat="1" applyFont="1" applyBorder="1" applyAlignment="1">
      <alignment vertical="center"/>
    </xf>
    <xf numFmtId="193" fontId="8" fillId="0" borderId="47" xfId="0" applyNumberFormat="1" applyFont="1" applyBorder="1" applyAlignment="1">
      <alignment vertical="center"/>
    </xf>
    <xf numFmtId="193" fontId="8" fillId="0" borderId="48" xfId="0" applyNumberFormat="1" applyFont="1" applyBorder="1" applyAlignment="1">
      <alignment vertical="center"/>
    </xf>
    <xf numFmtId="193" fontId="8" fillId="0" borderId="49" xfId="0" applyNumberFormat="1" applyFont="1" applyBorder="1" applyAlignment="1">
      <alignment vertical="center"/>
    </xf>
    <xf numFmtId="193" fontId="8" fillId="0" borderId="51" xfId="0" applyNumberFormat="1" applyFont="1" applyBorder="1" applyAlignment="1">
      <alignment vertical="center"/>
    </xf>
    <xf numFmtId="189" fontId="8" fillId="0" borderId="47" xfId="0" applyNumberFormat="1" applyFont="1" applyFill="1" applyBorder="1" applyAlignment="1">
      <alignment vertical="center"/>
    </xf>
    <xf numFmtId="189" fontId="8" fillId="0" borderId="48" xfId="0" applyNumberFormat="1" applyFont="1" applyFill="1" applyBorder="1" applyAlignment="1">
      <alignment vertical="center"/>
    </xf>
    <xf numFmtId="189" fontId="8" fillId="0" borderId="49" xfId="0" applyNumberFormat="1" applyFont="1" applyFill="1" applyBorder="1" applyAlignment="1">
      <alignment vertical="center"/>
    </xf>
    <xf numFmtId="189" fontId="8" fillId="0" borderId="50" xfId="0" applyNumberFormat="1" applyFont="1" applyFill="1" applyBorder="1" applyAlignment="1">
      <alignment vertical="center"/>
    </xf>
    <xf numFmtId="193" fontId="8" fillId="0" borderId="47" xfId="0" applyNumberFormat="1" applyFont="1" applyFill="1" applyBorder="1" applyAlignment="1">
      <alignment vertical="center"/>
    </xf>
    <xf numFmtId="193" fontId="8" fillId="0" borderId="48" xfId="0" applyNumberFormat="1" applyFont="1" applyFill="1" applyBorder="1" applyAlignment="1">
      <alignment vertical="center"/>
    </xf>
    <xf numFmtId="193" fontId="8" fillId="0" borderId="49" xfId="0" applyNumberFormat="1" applyFont="1" applyFill="1" applyBorder="1" applyAlignment="1">
      <alignment vertical="center"/>
    </xf>
    <xf numFmtId="193" fontId="8" fillId="0" borderId="51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189" fontId="8" fillId="0" borderId="53" xfId="0" applyNumberFormat="1" applyFont="1" applyFill="1" applyBorder="1" applyAlignment="1">
      <alignment vertical="center"/>
    </xf>
    <xf numFmtId="189" fontId="8" fillId="0" borderId="54" xfId="0" applyNumberFormat="1" applyFont="1" applyFill="1" applyBorder="1" applyAlignment="1">
      <alignment vertical="center"/>
    </xf>
    <xf numFmtId="189" fontId="8" fillId="0" borderId="55" xfId="0" applyNumberFormat="1" applyFont="1" applyFill="1" applyBorder="1" applyAlignment="1">
      <alignment vertical="center"/>
    </xf>
    <xf numFmtId="189" fontId="8" fillId="0" borderId="56" xfId="0" applyNumberFormat="1" applyFont="1" applyFill="1" applyBorder="1" applyAlignment="1">
      <alignment vertical="center"/>
    </xf>
    <xf numFmtId="193" fontId="8" fillId="0" borderId="53" xfId="0" applyNumberFormat="1" applyFont="1" applyFill="1" applyBorder="1" applyAlignment="1">
      <alignment vertical="center"/>
    </xf>
    <xf numFmtId="193" fontId="8" fillId="0" borderId="54" xfId="0" applyNumberFormat="1" applyFont="1" applyFill="1" applyBorder="1" applyAlignment="1">
      <alignment vertical="center"/>
    </xf>
    <xf numFmtId="193" fontId="8" fillId="0" borderId="55" xfId="0" applyNumberFormat="1" applyFont="1" applyFill="1" applyBorder="1" applyAlignment="1">
      <alignment vertical="center"/>
    </xf>
    <xf numFmtId="193" fontId="8" fillId="0" borderId="57" xfId="0" applyNumberFormat="1" applyFont="1" applyFill="1" applyBorder="1" applyAlignment="1">
      <alignment vertical="center"/>
    </xf>
    <xf numFmtId="192" fontId="8" fillId="0" borderId="41" xfId="0" applyNumberFormat="1" applyFont="1" applyBorder="1" applyAlignment="1">
      <alignment vertical="center"/>
    </xf>
    <xf numFmtId="192" fontId="8" fillId="0" borderId="42" xfId="0" applyNumberFormat="1" applyFont="1" applyBorder="1" applyAlignment="1">
      <alignment vertical="center"/>
    </xf>
    <xf numFmtId="192" fontId="8" fillId="0" borderId="43" xfId="0" applyNumberFormat="1" applyFont="1" applyBorder="1" applyAlignment="1">
      <alignment vertical="center"/>
    </xf>
    <xf numFmtId="192" fontId="8" fillId="0" borderId="47" xfId="0" applyNumberFormat="1" applyFont="1" applyBorder="1" applyAlignment="1">
      <alignment vertical="center"/>
    </xf>
    <xf numFmtId="192" fontId="8" fillId="0" borderId="48" xfId="0" applyNumberFormat="1" applyFont="1" applyBorder="1" applyAlignment="1">
      <alignment vertical="center"/>
    </xf>
    <xf numFmtId="192" fontId="8" fillId="0" borderId="49" xfId="0" applyNumberFormat="1" applyFont="1" applyBorder="1" applyAlignment="1">
      <alignment vertical="center"/>
    </xf>
    <xf numFmtId="192" fontId="8" fillId="0" borderId="47" xfId="0" applyNumberFormat="1" applyFont="1" applyFill="1" applyBorder="1" applyAlignment="1">
      <alignment vertical="center"/>
    </xf>
    <xf numFmtId="192" fontId="8" fillId="0" borderId="48" xfId="0" applyNumberFormat="1" applyFont="1" applyFill="1" applyBorder="1" applyAlignment="1">
      <alignment vertical="center"/>
    </xf>
    <xf numFmtId="192" fontId="8" fillId="0" borderId="49" xfId="0" applyNumberFormat="1" applyFont="1" applyFill="1" applyBorder="1" applyAlignment="1">
      <alignment vertical="center"/>
    </xf>
    <xf numFmtId="192" fontId="8" fillId="0" borderId="53" xfId="0" applyNumberFormat="1" applyFont="1" applyFill="1" applyBorder="1" applyAlignment="1">
      <alignment vertical="center"/>
    </xf>
    <xf numFmtId="192" fontId="8" fillId="0" borderId="54" xfId="0" applyNumberFormat="1" applyFont="1" applyFill="1" applyBorder="1" applyAlignment="1">
      <alignment vertical="center"/>
    </xf>
    <xf numFmtId="192" fontId="8" fillId="0" borderId="55" xfId="0" applyNumberFormat="1" applyFont="1" applyFill="1" applyBorder="1" applyAlignment="1">
      <alignment vertical="center"/>
    </xf>
    <xf numFmtId="192" fontId="8" fillId="0" borderId="58" xfId="0" applyNumberFormat="1" applyFont="1" applyBorder="1" applyAlignment="1">
      <alignment vertical="center"/>
    </xf>
    <xf numFmtId="192" fontId="8" fillId="0" borderId="32" xfId="0" applyNumberFormat="1" applyFont="1" applyBorder="1" applyAlignment="1">
      <alignment vertical="center"/>
    </xf>
    <xf numFmtId="192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194" fontId="8" fillId="0" borderId="21" xfId="0" applyNumberFormat="1" applyFont="1" applyBorder="1" applyAlignment="1">
      <alignment vertical="center"/>
    </xf>
    <xf numFmtId="194" fontId="8" fillId="0" borderId="25" xfId="0" applyNumberFormat="1" applyFont="1" applyBorder="1" applyAlignment="1">
      <alignment vertical="center"/>
    </xf>
    <xf numFmtId="192" fontId="8" fillId="0" borderId="31" xfId="0" applyNumberFormat="1" applyFont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89" fontId="8" fillId="2" borderId="13" xfId="0" applyNumberFormat="1" applyFont="1" applyFill="1" applyBorder="1" applyAlignment="1">
      <alignment vertical="center"/>
    </xf>
    <xf numFmtId="189" fontId="8" fillId="2" borderId="16" xfId="0" applyNumberFormat="1" applyFont="1" applyFill="1" applyBorder="1" applyAlignment="1">
      <alignment vertical="center"/>
    </xf>
    <xf numFmtId="192" fontId="8" fillId="2" borderId="9" xfId="0" applyNumberFormat="1" applyFont="1" applyFill="1" applyBorder="1" applyAlignment="1">
      <alignment vertical="center"/>
    </xf>
    <xf numFmtId="192" fontId="8" fillId="2" borderId="7" xfId="0" applyNumberFormat="1" applyFont="1" applyFill="1" applyBorder="1" applyAlignment="1">
      <alignment vertical="center"/>
    </xf>
    <xf numFmtId="193" fontId="8" fillId="2" borderId="35" xfId="0" applyNumberFormat="1" applyFont="1" applyFill="1" applyBorder="1" applyAlignment="1">
      <alignment vertical="center"/>
    </xf>
    <xf numFmtId="189" fontId="8" fillId="2" borderId="31" xfId="0" applyNumberFormat="1" applyFont="1" applyFill="1" applyBorder="1" applyAlignment="1">
      <alignment vertical="center"/>
    </xf>
    <xf numFmtId="189" fontId="8" fillId="2" borderId="32" xfId="0" applyNumberFormat="1" applyFont="1" applyFill="1" applyBorder="1" applyAlignment="1">
      <alignment vertical="center"/>
    </xf>
    <xf numFmtId="189" fontId="8" fillId="2" borderId="33" xfId="0" applyNumberFormat="1" applyFont="1" applyFill="1" applyBorder="1" applyAlignment="1">
      <alignment vertical="center"/>
    </xf>
    <xf numFmtId="194" fontId="8" fillId="2" borderId="31" xfId="0" applyNumberFormat="1" applyFont="1" applyFill="1" applyBorder="1" applyAlignment="1">
      <alignment vertical="center"/>
    </xf>
    <xf numFmtId="192" fontId="8" fillId="2" borderId="11" xfId="0" applyNumberFormat="1" applyFont="1" applyFill="1" applyBorder="1" applyAlignment="1">
      <alignment vertical="center"/>
    </xf>
    <xf numFmtId="193" fontId="8" fillId="2" borderId="31" xfId="0" applyNumberFormat="1" applyFont="1" applyFill="1" applyBorder="1" applyAlignment="1">
      <alignment vertical="center"/>
    </xf>
    <xf numFmtId="189" fontId="8" fillId="0" borderId="43" xfId="0" applyNumberFormat="1" applyFont="1" applyBorder="1" applyAlignment="1">
      <alignment vertical="center"/>
    </xf>
    <xf numFmtId="189" fontId="8" fillId="0" borderId="49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top" textRotation="255"/>
    </xf>
    <xf numFmtId="189" fontId="0" fillId="0" borderId="35" xfId="0" applyNumberFormat="1" applyFont="1" applyBorder="1" applyAlignment="1">
      <alignment vertical="top" textRotation="255"/>
    </xf>
    <xf numFmtId="193" fontId="8" fillId="0" borderId="59" xfId="0" applyNumberFormat="1" applyFont="1" applyBorder="1" applyAlignment="1">
      <alignment vertical="center"/>
    </xf>
    <xf numFmtId="193" fontId="8" fillId="0" borderId="60" xfId="0" applyNumberFormat="1" applyFont="1" applyBorder="1" applyAlignment="1">
      <alignment vertical="center"/>
    </xf>
    <xf numFmtId="193" fontId="8" fillId="0" borderId="60" xfId="0" applyNumberFormat="1" applyFont="1" applyFill="1" applyBorder="1" applyAlignment="1">
      <alignment vertical="center"/>
    </xf>
    <xf numFmtId="193" fontId="8" fillId="0" borderId="61" xfId="0" applyNumberFormat="1" applyFont="1" applyFill="1" applyBorder="1" applyAlignment="1">
      <alignment vertical="center"/>
    </xf>
    <xf numFmtId="193" fontId="8" fillId="0" borderId="29" xfId="0" applyNumberFormat="1" applyFont="1" applyBorder="1" applyAlignment="1">
      <alignment vertical="center"/>
    </xf>
    <xf numFmtId="0" fontId="15" fillId="0" borderId="62" xfId="0" applyNumberFormat="1" applyFont="1" applyBorder="1" applyAlignment="1">
      <alignment horizontal="center" vertical="center" wrapText="1"/>
    </xf>
    <xf numFmtId="189" fontId="8" fillId="0" borderId="63" xfId="0" applyNumberFormat="1" applyFont="1" applyBorder="1" applyAlignment="1">
      <alignment vertical="center"/>
    </xf>
    <xf numFmtId="189" fontId="8" fillId="0" borderId="64" xfId="0" applyNumberFormat="1" applyFont="1" applyBorder="1" applyAlignment="1">
      <alignment vertical="center"/>
    </xf>
    <xf numFmtId="189" fontId="8" fillId="0" borderId="64" xfId="0" applyNumberFormat="1" applyFont="1" applyFill="1" applyBorder="1" applyAlignment="1">
      <alignment vertical="center"/>
    </xf>
    <xf numFmtId="189" fontId="8" fillId="0" borderId="65" xfId="0" applyNumberFormat="1" applyFont="1" applyFill="1" applyBorder="1" applyAlignment="1">
      <alignment vertical="center"/>
    </xf>
    <xf numFmtId="189" fontId="8" fillId="0" borderId="66" xfId="0" applyNumberFormat="1" applyFont="1" applyBorder="1" applyAlignment="1">
      <alignment vertical="center"/>
    </xf>
    <xf numFmtId="0" fontId="15" fillId="0" borderId="5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9" fontId="10" fillId="0" borderId="0" xfId="0" applyNumberFormat="1" applyFont="1" applyFill="1" applyAlignment="1">
      <alignment horizontal="left"/>
    </xf>
    <xf numFmtId="189" fontId="0" fillId="0" borderId="62" xfId="0" applyNumberFormat="1" applyFont="1" applyBorder="1" applyAlignment="1">
      <alignment vertical="top" textRotation="255"/>
    </xf>
    <xf numFmtId="193" fontId="8" fillId="0" borderId="32" xfId="0" applyNumberFormat="1" applyFont="1" applyFill="1" applyBorder="1" applyAlignment="1">
      <alignment vertical="center"/>
    </xf>
    <xf numFmtId="194" fontId="8" fillId="0" borderId="1" xfId="0" applyNumberFormat="1" applyFont="1" applyFill="1" applyBorder="1" applyAlignment="1">
      <alignment vertical="center"/>
    </xf>
    <xf numFmtId="194" fontId="8" fillId="0" borderId="7" xfId="0" applyNumberFormat="1" applyFont="1" applyFill="1" applyBorder="1" applyAlignment="1">
      <alignment vertical="center"/>
    </xf>
    <xf numFmtId="192" fontId="8" fillId="0" borderId="1" xfId="0" applyNumberFormat="1" applyFont="1" applyFill="1" applyBorder="1" applyAlignment="1">
      <alignment vertical="center"/>
    </xf>
    <xf numFmtId="193" fontId="8" fillId="2" borderId="8" xfId="0" applyNumberFormat="1" applyFont="1" applyFill="1" applyBorder="1" applyAlignment="1">
      <alignment vertical="center"/>
    </xf>
    <xf numFmtId="0" fontId="15" fillId="0" borderId="8" xfId="0" applyNumberFormat="1" applyFont="1" applyBorder="1" applyAlignment="1">
      <alignment horizontal="center" vertical="center" wrapText="1"/>
    </xf>
    <xf numFmtId="194" fontId="8" fillId="0" borderId="19" xfId="0" applyNumberFormat="1" applyFont="1" applyBorder="1" applyAlignment="1">
      <alignment vertical="center"/>
    </xf>
    <xf numFmtId="194" fontId="8" fillId="0" borderId="22" xfId="0" applyNumberFormat="1" applyFont="1" applyBorder="1" applyAlignment="1">
      <alignment vertical="center"/>
    </xf>
    <xf numFmtId="194" fontId="8" fillId="0" borderId="22" xfId="0" applyNumberFormat="1" applyFont="1" applyFill="1" applyBorder="1" applyAlignment="1">
      <alignment vertical="center"/>
    </xf>
    <xf numFmtId="0" fontId="15" fillId="0" borderId="56" xfId="0" applyNumberFormat="1" applyFont="1" applyBorder="1" applyAlignment="1">
      <alignment horizontal="center" vertical="center" wrapText="1"/>
    </xf>
    <xf numFmtId="193" fontId="8" fillId="2" borderId="9" xfId="0" applyNumberFormat="1" applyFont="1" applyFill="1" applyBorder="1" applyAlignment="1">
      <alignment vertical="center"/>
    </xf>
    <xf numFmtId="193" fontId="8" fillId="2" borderId="11" xfId="0" applyNumberFormat="1" applyFont="1" applyFill="1" applyBorder="1" applyAlignment="1">
      <alignment vertical="center"/>
    </xf>
    <xf numFmtId="193" fontId="8" fillId="2" borderId="7" xfId="0" applyNumberFormat="1" applyFont="1" applyFill="1" applyBorder="1" applyAlignment="1">
      <alignment vertical="center"/>
    </xf>
    <xf numFmtId="193" fontId="8" fillId="2" borderId="62" xfId="0" applyNumberFormat="1" applyFont="1" applyFill="1" applyBorder="1" applyAlignment="1">
      <alignment vertical="center"/>
    </xf>
    <xf numFmtId="193" fontId="8" fillId="2" borderId="32" xfId="0" applyNumberFormat="1" applyFont="1" applyFill="1" applyBorder="1" applyAlignment="1">
      <alignment vertical="center"/>
    </xf>
    <xf numFmtId="193" fontId="8" fillId="2" borderId="33" xfId="0" applyNumberFormat="1" applyFont="1" applyFill="1" applyBorder="1" applyAlignment="1">
      <alignment vertical="center"/>
    </xf>
    <xf numFmtId="189" fontId="8" fillId="2" borderId="9" xfId="0" applyNumberFormat="1" applyFont="1" applyFill="1" applyBorder="1" applyAlignment="1">
      <alignment vertical="center"/>
    </xf>
    <xf numFmtId="189" fontId="8" fillId="2" borderId="14" xfId="0" applyNumberFormat="1" applyFont="1" applyFill="1" applyBorder="1" applyAlignment="1">
      <alignment vertical="center"/>
    </xf>
    <xf numFmtId="189" fontId="8" fillId="2" borderId="15" xfId="0" applyNumberFormat="1" applyFont="1" applyFill="1" applyBorder="1" applyAlignment="1">
      <alignment vertical="center"/>
    </xf>
    <xf numFmtId="194" fontId="8" fillId="2" borderId="8" xfId="0" applyNumberFormat="1" applyFont="1" applyFill="1" applyBorder="1" applyAlignment="1">
      <alignment vertical="center"/>
    </xf>
    <xf numFmtId="192" fontId="8" fillId="2" borderId="8" xfId="0" applyNumberFormat="1" applyFont="1" applyFill="1" applyBorder="1" applyAlignment="1">
      <alignment vertical="center"/>
    </xf>
    <xf numFmtId="194" fontId="8" fillId="0" borderId="3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8" fillId="2" borderId="31" xfId="0" applyNumberFormat="1" applyFont="1" applyFill="1" applyBorder="1" applyAlignment="1">
      <alignment vertical="center"/>
    </xf>
    <xf numFmtId="187" fontId="8" fillId="0" borderId="2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 vertical="center"/>
    </xf>
    <xf numFmtId="187" fontId="8" fillId="0" borderId="8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8" fillId="0" borderId="41" xfId="0" applyNumberFormat="1" applyFont="1" applyFill="1" applyBorder="1" applyAlignment="1">
      <alignment vertical="center"/>
    </xf>
    <xf numFmtId="193" fontId="8" fillId="0" borderId="41" xfId="0" applyNumberFormat="1" applyFont="1" applyFill="1" applyBorder="1" applyAlignment="1">
      <alignment vertical="center"/>
    </xf>
    <xf numFmtId="193" fontId="8" fillId="0" borderId="25" xfId="0" applyNumberFormat="1" applyFont="1" applyFill="1" applyBorder="1" applyAlignment="1">
      <alignment vertical="center"/>
    </xf>
    <xf numFmtId="192" fontId="8" fillId="0" borderId="66" xfId="0" applyNumberFormat="1" applyFont="1" applyBorder="1" applyAlignment="1">
      <alignment vertical="center"/>
    </xf>
    <xf numFmtId="192" fontId="8" fillId="0" borderId="6" xfId="0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189" fontId="8" fillId="0" borderId="32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92" fontId="4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8" fillId="0" borderId="0" xfId="0" applyNumberFormat="1" applyFont="1" applyAlignment="1">
      <alignment vertical="center"/>
    </xf>
    <xf numFmtId="189" fontId="8" fillId="0" borderId="33" xfId="0" applyNumberFormat="1" applyFont="1" applyFill="1" applyBorder="1" applyAlignment="1" quotePrefix="1">
      <alignment vertical="center"/>
    </xf>
    <xf numFmtId="193" fontId="8" fillId="0" borderId="33" xfId="0" applyNumberFormat="1" applyFont="1" applyFill="1" applyBorder="1" applyAlignment="1" quotePrefix="1">
      <alignment vertical="center"/>
    </xf>
    <xf numFmtId="189" fontId="8" fillId="2" borderId="32" xfId="0" applyNumberFormat="1" applyFont="1" applyFill="1" applyBorder="1" applyAlignment="1" quotePrefix="1">
      <alignment vertical="center"/>
    </xf>
    <xf numFmtId="193" fontId="8" fillId="0" borderId="35" xfId="0" applyNumberFormat="1" applyFont="1" applyFill="1" applyBorder="1" applyAlignment="1" quotePrefix="1">
      <alignment vertical="center"/>
    </xf>
    <xf numFmtId="4" fontId="8" fillId="0" borderId="67" xfId="21" applyNumberFormat="1" applyFont="1" applyFill="1" applyBorder="1" applyAlignment="1">
      <alignment vertical="center" wrapText="1"/>
      <protection/>
    </xf>
    <xf numFmtId="4" fontId="8" fillId="0" borderId="68" xfId="21" applyNumberFormat="1" applyFont="1" applyFill="1" applyBorder="1" applyAlignment="1">
      <alignment vertical="center" wrapText="1"/>
      <protection/>
    </xf>
    <xf numFmtId="4" fontId="8" fillId="0" borderId="69" xfId="21" applyNumberFormat="1" applyFont="1" applyFill="1" applyBorder="1" applyAlignment="1">
      <alignment vertical="center" wrapText="1"/>
      <protection/>
    </xf>
    <xf numFmtId="4" fontId="8" fillId="0" borderId="70" xfId="21" applyNumberFormat="1" applyFont="1" applyFill="1" applyBorder="1" applyAlignment="1">
      <alignment vertical="center" wrapText="1"/>
      <protection/>
    </xf>
    <xf numFmtId="189" fontId="8" fillId="2" borderId="33" xfId="0" applyNumberFormat="1" applyFont="1" applyFill="1" applyBorder="1" applyAlignment="1" quotePrefix="1">
      <alignment vertical="center"/>
    </xf>
    <xf numFmtId="189" fontId="8" fillId="0" borderId="10" xfId="0" applyNumberFormat="1" applyFont="1" applyFill="1" applyBorder="1" applyAlignment="1" quotePrefix="1">
      <alignment vertical="center"/>
    </xf>
    <xf numFmtId="193" fontId="8" fillId="2" borderId="33" xfId="0" applyNumberFormat="1" applyFont="1" applyFill="1" applyBorder="1" applyAlignment="1" quotePrefix="1">
      <alignment vertical="center"/>
    </xf>
    <xf numFmtId="189" fontId="8" fillId="0" borderId="30" xfId="0" applyNumberFormat="1" applyFont="1" applyBorder="1" applyAlignment="1">
      <alignment vertical="center"/>
    </xf>
    <xf numFmtId="189" fontId="8" fillId="0" borderId="34" xfId="0" applyNumberFormat="1" applyFont="1" applyFill="1" applyBorder="1" applyAlignment="1" quotePrefix="1">
      <alignment vertical="center"/>
    </xf>
    <xf numFmtId="189" fontId="8" fillId="0" borderId="35" xfId="0" applyNumberFormat="1" applyFont="1" applyFill="1" applyBorder="1" applyAlignment="1" quotePrefix="1">
      <alignment vertical="center"/>
    </xf>
    <xf numFmtId="189" fontId="0" fillId="0" borderId="71" xfId="0" applyNumberFormat="1" applyFont="1" applyBorder="1" applyAlignment="1">
      <alignment horizontal="center" vertical="center"/>
    </xf>
    <xf numFmtId="189" fontId="15" fillId="0" borderId="72" xfId="0" applyNumberFormat="1" applyFont="1" applyBorder="1" applyAlignment="1">
      <alignment horizontal="center" vertical="center"/>
    </xf>
    <xf numFmtId="189" fontId="15" fillId="0" borderId="73" xfId="0" applyNumberFormat="1" applyFont="1" applyBorder="1" applyAlignment="1">
      <alignment horizontal="center" vertical="center"/>
    </xf>
    <xf numFmtId="189" fontId="0" fillId="0" borderId="74" xfId="0" applyNumberFormat="1" applyFont="1" applyBorder="1" applyAlignment="1">
      <alignment horizontal="center" vertical="center"/>
    </xf>
    <xf numFmtId="189" fontId="15" fillId="0" borderId="75" xfId="0" applyNumberFormat="1" applyFont="1" applyBorder="1" applyAlignment="1">
      <alignment horizontal="center" vertical="center"/>
    </xf>
    <xf numFmtId="189" fontId="15" fillId="0" borderId="76" xfId="0" applyNumberFormat="1" applyFont="1" applyBorder="1" applyAlignment="1">
      <alignment horizontal="center" vertical="center"/>
    </xf>
    <xf numFmtId="189" fontId="15" fillId="0" borderId="77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15" fillId="0" borderId="77" xfId="0" applyNumberFormat="1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189" fontId="15" fillId="0" borderId="78" xfId="0" applyNumberFormat="1" applyFont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89" fontId="0" fillId="0" borderId="41" xfId="0" applyNumberFormat="1" applyFont="1" applyFill="1" applyBorder="1" applyAlignment="1">
      <alignment horizontal="center" vertical="center"/>
    </xf>
    <xf numFmtId="189" fontId="15" fillId="0" borderId="42" xfId="0" applyNumberFormat="1" applyFont="1" applyFill="1" applyBorder="1" applyAlignment="1">
      <alignment horizontal="center" vertical="center"/>
    </xf>
    <xf numFmtId="189" fontId="15" fillId="0" borderId="45" xfId="0" applyNumberFormat="1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9" fontId="15" fillId="0" borderId="70" xfId="0" applyNumberFormat="1" applyFont="1" applyBorder="1" applyAlignment="1">
      <alignment horizontal="center" vertical="center"/>
    </xf>
    <xf numFmtId="189" fontId="0" fillId="0" borderId="72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189" fontId="0" fillId="0" borderId="73" xfId="0" applyNumberFormat="1" applyFont="1" applyBorder="1" applyAlignment="1">
      <alignment horizontal="center" vertical="center"/>
    </xf>
    <xf numFmtId="189" fontId="15" fillId="0" borderId="80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AB65"/>
  <sheetViews>
    <sheetView showZeros="0" tabSelected="1" zoomScale="68" zoomScaleNormal="68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6" t="s">
        <v>76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5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104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104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 t="s">
        <v>103</v>
      </c>
      <c r="K4" s="113" t="s">
        <v>102</v>
      </c>
      <c r="L4" s="114" t="s">
        <v>95</v>
      </c>
      <c r="M4" s="112" t="s">
        <v>103</v>
      </c>
      <c r="N4" s="115" t="s">
        <v>102</v>
      </c>
      <c r="O4" s="116" t="s">
        <v>95</v>
      </c>
      <c r="P4" s="12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260" t="s">
        <v>103</v>
      </c>
      <c r="X4" s="113" t="s">
        <v>102</v>
      </c>
      <c r="Y4" s="114" t="s">
        <v>95</v>
      </c>
      <c r="Z4" s="112" t="s">
        <v>103</v>
      </c>
      <c r="AA4" s="115" t="s">
        <v>102</v>
      </c>
      <c r="AB4" s="117" t="s">
        <v>95</v>
      </c>
    </row>
    <row r="5" spans="1:28" s="10" customFormat="1" ht="13.5" customHeight="1">
      <c r="A5" s="345">
        <v>10</v>
      </c>
      <c r="B5" s="11">
        <v>40</v>
      </c>
      <c r="C5" s="12"/>
      <c r="D5" s="13"/>
      <c r="E5" s="13"/>
      <c r="F5" s="13"/>
      <c r="G5" s="13"/>
      <c r="H5" s="13"/>
      <c r="I5" s="14"/>
      <c r="J5" s="12">
        <f>SUM(C5:I5)</f>
        <v>0</v>
      </c>
      <c r="K5" s="13">
        <v>0</v>
      </c>
      <c r="L5" s="14">
        <v>0</v>
      </c>
      <c r="M5" s="15">
        <v>94</v>
      </c>
      <c r="N5" s="16">
        <v>13</v>
      </c>
      <c r="O5" s="17">
        <v>4</v>
      </c>
      <c r="P5" s="18">
        <f>C5/5</f>
        <v>0</v>
      </c>
      <c r="Q5" s="19">
        <f>D5/10</f>
        <v>0</v>
      </c>
      <c r="R5" s="19">
        <f>E5/8</f>
        <v>0</v>
      </c>
      <c r="S5" s="19">
        <f>F5/17</f>
        <v>0</v>
      </c>
      <c r="T5" s="19">
        <f>G5/7</f>
        <v>0</v>
      </c>
      <c r="U5" s="19">
        <f>H5/7</f>
        <v>0</v>
      </c>
      <c r="V5" s="20">
        <f>I5/7</f>
        <v>0</v>
      </c>
      <c r="W5" s="21">
        <f>J5/61</f>
        <v>0</v>
      </c>
      <c r="X5" s="19">
        <v>0</v>
      </c>
      <c r="Y5" s="20">
        <v>0</v>
      </c>
      <c r="Z5" s="22">
        <v>0.019860553560109868</v>
      </c>
      <c r="AA5" s="23">
        <v>0.0027920962199312715</v>
      </c>
      <c r="AB5" s="24">
        <v>0.0008521516829995739</v>
      </c>
    </row>
    <row r="6" spans="1:28" s="10" customFormat="1" ht="13.5" customHeight="1">
      <c r="A6" s="339"/>
      <c r="B6" s="25">
        <v>41</v>
      </c>
      <c r="C6" s="26"/>
      <c r="D6" s="27"/>
      <c r="E6" s="27"/>
      <c r="F6" s="27"/>
      <c r="G6" s="27"/>
      <c r="H6" s="27"/>
      <c r="I6" s="28"/>
      <c r="J6" s="26">
        <f>SUM(C6:I6)</f>
        <v>0</v>
      </c>
      <c r="K6" s="27">
        <v>0</v>
      </c>
      <c r="L6" s="28">
        <v>0</v>
      </c>
      <c r="M6" s="29">
        <v>99</v>
      </c>
      <c r="N6" s="30">
        <v>35</v>
      </c>
      <c r="O6" s="31">
        <v>7</v>
      </c>
      <c r="P6" s="32">
        <f aca="true" t="shared" si="0" ref="P6:P57">C6/5</f>
        <v>0</v>
      </c>
      <c r="Q6" s="33">
        <f aca="true" t="shared" si="1" ref="Q6:Q57">D6/10</f>
        <v>0</v>
      </c>
      <c r="R6" s="33">
        <f aca="true" t="shared" si="2" ref="R6:R58">E6/8</f>
        <v>0</v>
      </c>
      <c r="S6" s="33">
        <f aca="true" t="shared" si="3" ref="S6:S57">F6/17</f>
        <v>0</v>
      </c>
      <c r="T6" s="33">
        <f aca="true" t="shared" si="4" ref="T6:T57">G6/7</f>
        <v>0</v>
      </c>
      <c r="U6" s="33">
        <f aca="true" t="shared" si="5" ref="U6:U57">H6/7</f>
        <v>0</v>
      </c>
      <c r="V6" s="34">
        <f aca="true" t="shared" si="6" ref="V6:V57">I6/7</f>
        <v>0</v>
      </c>
      <c r="W6" s="35">
        <f aca="true" t="shared" si="7" ref="W6:W57">J6/61</f>
        <v>0</v>
      </c>
      <c r="X6" s="33">
        <v>0</v>
      </c>
      <c r="Y6" s="34">
        <v>0</v>
      </c>
      <c r="Z6" s="36">
        <v>0.02088607594936709</v>
      </c>
      <c r="AA6" s="37">
        <v>0.007531740908112761</v>
      </c>
      <c r="AB6" s="38">
        <v>0.0014903129657228018</v>
      </c>
    </row>
    <row r="7" spans="1:28" s="10" customFormat="1" ht="13.5" customHeight="1">
      <c r="A7" s="339"/>
      <c r="B7" s="25">
        <v>42</v>
      </c>
      <c r="C7" s="26"/>
      <c r="D7" s="27"/>
      <c r="E7" s="27"/>
      <c r="F7" s="27"/>
      <c r="G7" s="27"/>
      <c r="H7" s="27"/>
      <c r="I7" s="28"/>
      <c r="J7" s="26">
        <f aca="true" t="shared" si="8" ref="J7:J57">SUM(C7:I7)</f>
        <v>0</v>
      </c>
      <c r="K7" s="27">
        <v>0</v>
      </c>
      <c r="L7" s="28">
        <v>1</v>
      </c>
      <c r="M7" s="29">
        <v>131</v>
      </c>
      <c r="N7" s="30">
        <v>45</v>
      </c>
      <c r="O7" s="31">
        <v>16</v>
      </c>
      <c r="P7" s="32">
        <f t="shared" si="0"/>
        <v>0</v>
      </c>
      <c r="Q7" s="33">
        <f t="shared" si="1"/>
        <v>0</v>
      </c>
      <c r="R7" s="33">
        <f t="shared" si="2"/>
        <v>0</v>
      </c>
      <c r="S7" s="33">
        <f t="shared" si="3"/>
        <v>0</v>
      </c>
      <c r="T7" s="33">
        <f t="shared" si="4"/>
        <v>0</v>
      </c>
      <c r="U7" s="33">
        <f t="shared" si="5"/>
        <v>0</v>
      </c>
      <c r="V7" s="34">
        <f t="shared" si="6"/>
        <v>0</v>
      </c>
      <c r="W7" s="35">
        <f t="shared" si="7"/>
        <v>0</v>
      </c>
      <c r="X7" s="33">
        <v>0</v>
      </c>
      <c r="Y7" s="34">
        <v>0.015625</v>
      </c>
      <c r="Z7" s="36">
        <v>0.027637130801687764</v>
      </c>
      <c r="AA7" s="37">
        <v>0.009654580562111135</v>
      </c>
      <c r="AB7" s="38">
        <v>0.0034020837763129915</v>
      </c>
    </row>
    <row r="8" spans="1:28" s="10" customFormat="1" ht="13.5" customHeight="1">
      <c r="A8" s="340"/>
      <c r="B8" s="39">
        <v>43</v>
      </c>
      <c r="C8" s="40"/>
      <c r="D8" s="41"/>
      <c r="E8" s="41"/>
      <c r="F8" s="41"/>
      <c r="G8" s="41"/>
      <c r="H8" s="41"/>
      <c r="I8" s="42"/>
      <c r="J8" s="40">
        <f t="shared" si="8"/>
        <v>0</v>
      </c>
      <c r="K8" s="41">
        <v>0</v>
      </c>
      <c r="L8" s="42">
        <v>0</v>
      </c>
      <c r="M8" s="43">
        <v>142</v>
      </c>
      <c r="N8" s="44">
        <v>60</v>
      </c>
      <c r="O8" s="45">
        <v>19</v>
      </c>
      <c r="P8" s="46">
        <f t="shared" si="0"/>
        <v>0</v>
      </c>
      <c r="Q8" s="47">
        <f t="shared" si="1"/>
        <v>0</v>
      </c>
      <c r="R8" s="47">
        <f t="shared" si="2"/>
        <v>0</v>
      </c>
      <c r="S8" s="47">
        <f t="shared" si="3"/>
        <v>0</v>
      </c>
      <c r="T8" s="47">
        <f t="shared" si="4"/>
        <v>0</v>
      </c>
      <c r="U8" s="47">
        <f t="shared" si="5"/>
        <v>0</v>
      </c>
      <c r="V8" s="48">
        <f t="shared" si="6"/>
        <v>0</v>
      </c>
      <c r="W8" s="49">
        <f t="shared" si="7"/>
        <v>0</v>
      </c>
      <c r="X8" s="47">
        <v>0</v>
      </c>
      <c r="Y8" s="48">
        <v>0</v>
      </c>
      <c r="Z8" s="50">
        <v>0.029957805907172997</v>
      </c>
      <c r="AA8" s="51">
        <v>0.012875536480686695</v>
      </c>
      <c r="AB8" s="52">
        <v>0.0040434134922323894</v>
      </c>
    </row>
    <row r="9" spans="1:28" s="10" customFormat="1" ht="13.5" customHeight="1">
      <c r="A9" s="341">
        <v>11</v>
      </c>
      <c r="B9" s="84">
        <v>44</v>
      </c>
      <c r="C9" s="219"/>
      <c r="D9" s="261"/>
      <c r="E9" s="261"/>
      <c r="F9" s="261"/>
      <c r="G9" s="261"/>
      <c r="H9" s="261"/>
      <c r="I9" s="262"/>
      <c r="J9" s="219">
        <f t="shared" si="8"/>
        <v>0</v>
      </c>
      <c r="K9" s="261">
        <v>0</v>
      </c>
      <c r="L9" s="262">
        <v>0</v>
      </c>
      <c r="M9" s="66">
        <v>225</v>
      </c>
      <c r="N9" s="67">
        <v>120</v>
      </c>
      <c r="O9" s="69">
        <v>32</v>
      </c>
      <c r="P9" s="88">
        <f t="shared" si="0"/>
        <v>0</v>
      </c>
      <c r="Q9" s="89">
        <f t="shared" si="1"/>
        <v>0</v>
      </c>
      <c r="R9" s="89">
        <f t="shared" si="2"/>
        <v>0</v>
      </c>
      <c r="S9" s="89">
        <f t="shared" si="3"/>
        <v>0</v>
      </c>
      <c r="T9" s="89">
        <f t="shared" si="4"/>
        <v>0</v>
      </c>
      <c r="U9" s="89">
        <f t="shared" si="5"/>
        <v>0</v>
      </c>
      <c r="V9" s="90">
        <f t="shared" si="6"/>
        <v>0</v>
      </c>
      <c r="W9" s="91">
        <f t="shared" si="7"/>
        <v>0</v>
      </c>
      <c r="X9" s="89">
        <v>0</v>
      </c>
      <c r="Y9" s="90">
        <v>0</v>
      </c>
      <c r="Z9" s="73">
        <v>0.04745834212191521</v>
      </c>
      <c r="AA9" s="58">
        <v>0.02578427159432746</v>
      </c>
      <c r="AB9" s="59">
        <v>0.006807062327164433</v>
      </c>
    </row>
    <row r="10" spans="1:28" s="60" customFormat="1" ht="13.5" customHeight="1">
      <c r="A10" s="342"/>
      <c r="B10" s="53">
        <v>45</v>
      </c>
      <c r="C10" s="29"/>
      <c r="D10" s="30"/>
      <c r="E10" s="30"/>
      <c r="F10" s="30"/>
      <c r="G10" s="30"/>
      <c r="H10" s="30"/>
      <c r="I10" s="54"/>
      <c r="J10" s="26">
        <f t="shared" si="8"/>
        <v>0</v>
      </c>
      <c r="K10" s="30">
        <v>0</v>
      </c>
      <c r="L10" s="54">
        <v>0</v>
      </c>
      <c r="M10" s="29">
        <v>229</v>
      </c>
      <c r="N10" s="30">
        <v>137</v>
      </c>
      <c r="O10" s="31">
        <v>23</v>
      </c>
      <c r="P10" s="32">
        <f t="shared" si="0"/>
        <v>0</v>
      </c>
      <c r="Q10" s="33">
        <f t="shared" si="1"/>
        <v>0</v>
      </c>
      <c r="R10" s="33">
        <f t="shared" si="2"/>
        <v>0</v>
      </c>
      <c r="S10" s="33">
        <f t="shared" si="3"/>
        <v>0</v>
      </c>
      <c r="T10" s="33">
        <f t="shared" si="4"/>
        <v>0</v>
      </c>
      <c r="U10" s="33">
        <f t="shared" si="5"/>
        <v>0</v>
      </c>
      <c r="V10" s="34">
        <f t="shared" si="6"/>
        <v>0</v>
      </c>
      <c r="W10" s="35">
        <f>J10/61</f>
        <v>0</v>
      </c>
      <c r="X10" s="55">
        <v>0</v>
      </c>
      <c r="Y10" s="56">
        <v>0</v>
      </c>
      <c r="Z10" s="36">
        <v>0.048302045981860366</v>
      </c>
      <c r="AA10" s="37">
        <v>0.029311082584510057</v>
      </c>
      <c r="AB10" s="38">
        <v>0.004884264174984073</v>
      </c>
    </row>
    <row r="11" spans="1:28" s="60" customFormat="1" ht="13.5" customHeight="1">
      <c r="A11" s="342"/>
      <c r="B11" s="53">
        <v>46</v>
      </c>
      <c r="C11" s="29">
        <v>1</v>
      </c>
      <c r="D11" s="30"/>
      <c r="E11" s="30"/>
      <c r="F11" s="30"/>
      <c r="G11" s="30"/>
      <c r="H11" s="30"/>
      <c r="I11" s="54"/>
      <c r="J11" s="26">
        <f t="shared" si="8"/>
        <v>1</v>
      </c>
      <c r="K11" s="30">
        <v>2</v>
      </c>
      <c r="L11" s="54">
        <v>0</v>
      </c>
      <c r="M11" s="29">
        <v>583</v>
      </c>
      <c r="N11" s="30">
        <v>222</v>
      </c>
      <c r="O11" s="31">
        <v>58</v>
      </c>
      <c r="P11" s="32">
        <f t="shared" si="0"/>
        <v>0.2</v>
      </c>
      <c r="Q11" s="33">
        <f t="shared" si="1"/>
        <v>0</v>
      </c>
      <c r="R11" s="33">
        <f t="shared" si="2"/>
        <v>0</v>
      </c>
      <c r="S11" s="33">
        <f t="shared" si="3"/>
        <v>0</v>
      </c>
      <c r="T11" s="33">
        <f t="shared" si="4"/>
        <v>0</v>
      </c>
      <c r="U11" s="33">
        <f t="shared" si="5"/>
        <v>0</v>
      </c>
      <c r="V11" s="34">
        <f t="shared" si="6"/>
        <v>0</v>
      </c>
      <c r="W11" s="35">
        <f t="shared" si="7"/>
        <v>0.01639344262295082</v>
      </c>
      <c r="X11" s="55">
        <v>0.03125</v>
      </c>
      <c r="Y11" s="56">
        <v>0</v>
      </c>
      <c r="Z11" s="36">
        <v>0.12307367532193371</v>
      </c>
      <c r="AA11" s="37">
        <v>0.04750695484699337</v>
      </c>
      <c r="AB11" s="38">
        <v>0.012314225053078557</v>
      </c>
    </row>
    <row r="12" spans="1:28" s="60" customFormat="1" ht="13.5" customHeight="1">
      <c r="A12" s="344"/>
      <c r="B12" s="61">
        <v>47</v>
      </c>
      <c r="C12" s="43"/>
      <c r="D12" s="44"/>
      <c r="E12" s="44"/>
      <c r="F12" s="44"/>
      <c r="G12" s="44"/>
      <c r="H12" s="44"/>
      <c r="I12" s="62"/>
      <c r="J12" s="40">
        <f t="shared" si="8"/>
        <v>0</v>
      </c>
      <c r="K12" s="44">
        <v>0</v>
      </c>
      <c r="L12" s="62">
        <v>2</v>
      </c>
      <c r="M12" s="43">
        <v>1116</v>
      </c>
      <c r="N12" s="44">
        <v>294</v>
      </c>
      <c r="O12" s="45">
        <v>144</v>
      </c>
      <c r="P12" s="46">
        <f t="shared" si="0"/>
        <v>0</v>
      </c>
      <c r="Q12" s="47">
        <f t="shared" si="1"/>
        <v>0</v>
      </c>
      <c r="R12" s="47">
        <f t="shared" si="2"/>
        <v>0</v>
      </c>
      <c r="S12" s="47">
        <f t="shared" si="3"/>
        <v>0</v>
      </c>
      <c r="T12" s="47">
        <f t="shared" si="4"/>
        <v>0</v>
      </c>
      <c r="U12" s="47">
        <f t="shared" si="5"/>
        <v>0</v>
      </c>
      <c r="V12" s="48">
        <f t="shared" si="6"/>
        <v>0</v>
      </c>
      <c r="W12" s="49">
        <f t="shared" si="7"/>
        <v>0</v>
      </c>
      <c r="X12" s="63">
        <v>0</v>
      </c>
      <c r="Y12" s="64">
        <v>0.03125</v>
      </c>
      <c r="Z12" s="50">
        <v>0.23544303797468355</v>
      </c>
      <c r="AA12" s="51">
        <v>0.06310367031551835</v>
      </c>
      <c r="AB12" s="52">
        <v>0.030573248407643312</v>
      </c>
    </row>
    <row r="13" spans="1:28" s="60" customFormat="1" ht="13.5" customHeight="1">
      <c r="A13" s="341">
        <v>12</v>
      </c>
      <c r="B13" s="53">
        <v>48</v>
      </c>
      <c r="C13" s="29"/>
      <c r="D13" s="30"/>
      <c r="E13" s="30"/>
      <c r="F13" s="30"/>
      <c r="G13" s="30"/>
      <c r="H13" s="30">
        <v>2</v>
      </c>
      <c r="I13" s="54"/>
      <c r="J13" s="26">
        <f t="shared" si="8"/>
        <v>2</v>
      </c>
      <c r="K13" s="30">
        <v>0</v>
      </c>
      <c r="L13" s="54">
        <v>0</v>
      </c>
      <c r="M13" s="29">
        <v>1930</v>
      </c>
      <c r="N13" s="30">
        <v>489</v>
      </c>
      <c r="O13" s="31">
        <v>302</v>
      </c>
      <c r="P13" s="32">
        <f t="shared" si="0"/>
        <v>0</v>
      </c>
      <c r="Q13" s="33">
        <f t="shared" si="1"/>
        <v>0</v>
      </c>
      <c r="R13" s="33">
        <f t="shared" si="2"/>
        <v>0</v>
      </c>
      <c r="S13" s="33">
        <f t="shared" si="3"/>
        <v>0</v>
      </c>
      <c r="T13" s="33">
        <f t="shared" si="4"/>
        <v>0</v>
      </c>
      <c r="U13" s="33">
        <f t="shared" si="5"/>
        <v>0.2857142857142857</v>
      </c>
      <c r="V13" s="34">
        <f t="shared" si="6"/>
        <v>0</v>
      </c>
      <c r="W13" s="35">
        <f t="shared" si="7"/>
        <v>0.03278688524590164</v>
      </c>
      <c r="X13" s="55">
        <v>0</v>
      </c>
      <c r="Y13" s="56">
        <v>0</v>
      </c>
      <c r="Z13" s="36">
        <v>0.40708711242353934</v>
      </c>
      <c r="AA13" s="37">
        <v>0.10477823012641954</v>
      </c>
      <c r="AB13" s="38">
        <v>0.0639966094511549</v>
      </c>
    </row>
    <row r="14" spans="1:28" s="60" customFormat="1" ht="13.5" customHeight="1">
      <c r="A14" s="342"/>
      <c r="B14" s="53">
        <v>49</v>
      </c>
      <c r="C14" s="29"/>
      <c r="D14" s="30">
        <v>1</v>
      </c>
      <c r="E14" s="30"/>
      <c r="F14" s="30"/>
      <c r="G14" s="30"/>
      <c r="H14" s="30"/>
      <c r="I14" s="54"/>
      <c r="J14" s="26">
        <f t="shared" si="8"/>
        <v>1</v>
      </c>
      <c r="K14" s="30">
        <v>1</v>
      </c>
      <c r="L14" s="54">
        <v>2</v>
      </c>
      <c r="M14" s="29">
        <v>4350</v>
      </c>
      <c r="N14" s="30">
        <v>737</v>
      </c>
      <c r="O14" s="31">
        <v>754</v>
      </c>
      <c r="P14" s="32">
        <f t="shared" si="0"/>
        <v>0</v>
      </c>
      <c r="Q14" s="33">
        <f t="shared" si="1"/>
        <v>0.1</v>
      </c>
      <c r="R14" s="33">
        <f t="shared" si="2"/>
        <v>0</v>
      </c>
      <c r="S14" s="33">
        <f t="shared" si="3"/>
        <v>0</v>
      </c>
      <c r="T14" s="33">
        <f t="shared" si="4"/>
        <v>0</v>
      </c>
      <c r="U14" s="33">
        <f t="shared" si="5"/>
        <v>0</v>
      </c>
      <c r="V14" s="34">
        <f t="shared" si="6"/>
        <v>0</v>
      </c>
      <c r="W14" s="35">
        <f t="shared" si="7"/>
        <v>0.01639344262295082</v>
      </c>
      <c r="X14" s="55">
        <v>0.015625</v>
      </c>
      <c r="Y14" s="56">
        <v>0.03125</v>
      </c>
      <c r="Z14" s="36">
        <v>0.9181089067116927</v>
      </c>
      <c r="AA14" s="37">
        <v>0.15778205951616356</v>
      </c>
      <c r="AB14" s="38">
        <v>0.15977961432506887</v>
      </c>
    </row>
    <row r="15" spans="1:28" s="60" customFormat="1" ht="13.5" customHeight="1">
      <c r="A15" s="342"/>
      <c r="B15" s="53">
        <v>50</v>
      </c>
      <c r="C15" s="29">
        <v>1</v>
      </c>
      <c r="D15" s="30">
        <v>2</v>
      </c>
      <c r="E15" s="30">
        <v>1</v>
      </c>
      <c r="F15" s="30">
        <v>2</v>
      </c>
      <c r="G15" s="30">
        <v>1</v>
      </c>
      <c r="H15" s="30"/>
      <c r="I15" s="54"/>
      <c r="J15" s="26">
        <f t="shared" si="8"/>
        <v>7</v>
      </c>
      <c r="K15" s="30">
        <v>3</v>
      </c>
      <c r="L15" s="54">
        <v>1</v>
      </c>
      <c r="M15" s="29">
        <v>8925</v>
      </c>
      <c r="N15" s="30">
        <v>1134</v>
      </c>
      <c r="O15" s="31">
        <v>1797</v>
      </c>
      <c r="P15" s="32">
        <f t="shared" si="0"/>
        <v>0.2</v>
      </c>
      <c r="Q15" s="33">
        <f t="shared" si="1"/>
        <v>0.2</v>
      </c>
      <c r="R15" s="33">
        <f t="shared" si="2"/>
        <v>0.125</v>
      </c>
      <c r="S15" s="33">
        <f t="shared" si="3"/>
        <v>0.11764705882352941</v>
      </c>
      <c r="T15" s="33">
        <f t="shared" si="4"/>
        <v>0.14285714285714285</v>
      </c>
      <c r="U15" s="33">
        <f t="shared" si="5"/>
        <v>0</v>
      </c>
      <c r="V15" s="34">
        <f t="shared" si="6"/>
        <v>0</v>
      </c>
      <c r="W15" s="35">
        <f t="shared" si="7"/>
        <v>0.11475409836065574</v>
      </c>
      <c r="X15" s="55">
        <v>0.046875</v>
      </c>
      <c r="Y15" s="56">
        <v>0.015625</v>
      </c>
      <c r="Z15" s="36">
        <v>1.8856961757870272</v>
      </c>
      <c r="AA15" s="37">
        <v>0.24319107870469656</v>
      </c>
      <c r="AB15" s="38">
        <v>0.38169073916737467</v>
      </c>
    </row>
    <row r="16" spans="1:28" s="60" customFormat="1" ht="13.5" customHeight="1">
      <c r="A16" s="342"/>
      <c r="B16" s="53">
        <v>51</v>
      </c>
      <c r="C16" s="29">
        <v>14</v>
      </c>
      <c r="D16" s="30">
        <v>16</v>
      </c>
      <c r="E16" s="30">
        <v>6</v>
      </c>
      <c r="F16" s="30">
        <v>6</v>
      </c>
      <c r="G16" s="30"/>
      <c r="H16" s="30">
        <v>5</v>
      </c>
      <c r="I16" s="54"/>
      <c r="J16" s="26">
        <f t="shared" si="8"/>
        <v>47</v>
      </c>
      <c r="K16" s="30">
        <v>3</v>
      </c>
      <c r="L16" s="54">
        <v>2</v>
      </c>
      <c r="M16" s="29">
        <v>18914</v>
      </c>
      <c r="N16" s="30">
        <v>1689</v>
      </c>
      <c r="O16" s="31">
        <v>4030</v>
      </c>
      <c r="P16" s="32">
        <f t="shared" si="0"/>
        <v>2.8</v>
      </c>
      <c r="Q16" s="33">
        <f t="shared" si="1"/>
        <v>1.6</v>
      </c>
      <c r="R16" s="33">
        <f t="shared" si="2"/>
        <v>0.75</v>
      </c>
      <c r="S16" s="33">
        <f t="shared" si="3"/>
        <v>0.35294117647058826</v>
      </c>
      <c r="T16" s="33">
        <f t="shared" si="4"/>
        <v>0</v>
      </c>
      <c r="U16" s="33">
        <f t="shared" si="5"/>
        <v>0.7142857142857143</v>
      </c>
      <c r="V16" s="34">
        <f t="shared" si="6"/>
        <v>0</v>
      </c>
      <c r="W16" s="35">
        <f t="shared" si="7"/>
        <v>0.7704918032786885</v>
      </c>
      <c r="X16" s="55">
        <v>0.046875</v>
      </c>
      <c r="Y16" s="56">
        <v>0.03125</v>
      </c>
      <c r="Z16" s="36">
        <v>3.9987315010570823</v>
      </c>
      <c r="AA16" s="37">
        <v>0.361438048362936</v>
      </c>
      <c r="AB16" s="38">
        <v>0.8547189819724285</v>
      </c>
    </row>
    <row r="17" spans="1:28" s="60" customFormat="1" ht="13.5" customHeight="1">
      <c r="A17" s="342"/>
      <c r="B17" s="53">
        <v>52</v>
      </c>
      <c r="C17" s="29">
        <v>14</v>
      </c>
      <c r="D17" s="30">
        <v>46</v>
      </c>
      <c r="E17" s="30">
        <v>19</v>
      </c>
      <c r="F17" s="30">
        <v>17</v>
      </c>
      <c r="G17" s="30">
        <v>2</v>
      </c>
      <c r="H17" s="30">
        <v>19</v>
      </c>
      <c r="I17" s="54">
        <v>4</v>
      </c>
      <c r="J17" s="26">
        <f t="shared" si="8"/>
        <v>121</v>
      </c>
      <c r="K17" s="30">
        <v>6</v>
      </c>
      <c r="L17" s="54">
        <v>9</v>
      </c>
      <c r="M17" s="29">
        <v>24845</v>
      </c>
      <c r="N17" s="30">
        <v>2419</v>
      </c>
      <c r="O17" s="31">
        <v>8389</v>
      </c>
      <c r="P17" s="32">
        <f t="shared" si="0"/>
        <v>2.8</v>
      </c>
      <c r="Q17" s="33">
        <f t="shared" si="1"/>
        <v>4.6</v>
      </c>
      <c r="R17" s="33"/>
      <c r="S17" s="33">
        <f t="shared" si="3"/>
        <v>1</v>
      </c>
      <c r="T17" s="33">
        <f t="shared" si="4"/>
        <v>0.2857142857142857</v>
      </c>
      <c r="U17" s="33">
        <f t="shared" si="5"/>
        <v>2.7142857142857144</v>
      </c>
      <c r="V17" s="34"/>
      <c r="W17" s="35">
        <f t="shared" si="7"/>
        <v>1.9836065573770492</v>
      </c>
      <c r="X17" s="55">
        <v>0.109375</v>
      </c>
      <c r="Y17" s="56">
        <v>0.140625</v>
      </c>
      <c r="Z17" s="36">
        <v>5.2951832907075875</v>
      </c>
      <c r="AA17" s="37">
        <v>0.5216734957946948</v>
      </c>
      <c r="AB17" s="38">
        <v>1.7886993603411514</v>
      </c>
    </row>
    <row r="18" spans="1:28" s="60" customFormat="1" ht="13.5" customHeight="1">
      <c r="A18" s="343"/>
      <c r="B18" s="61">
        <v>53</v>
      </c>
      <c r="C18" s="272"/>
      <c r="D18" s="273"/>
      <c r="E18" s="273"/>
      <c r="F18" s="273"/>
      <c r="G18" s="273"/>
      <c r="H18" s="273"/>
      <c r="I18" s="225"/>
      <c r="J18" s="274">
        <f t="shared" si="8"/>
        <v>0</v>
      </c>
      <c r="K18" s="302">
        <v>7</v>
      </c>
      <c r="L18" s="284"/>
      <c r="M18" s="272"/>
      <c r="N18" s="44">
        <v>1776</v>
      </c>
      <c r="O18" s="226"/>
      <c r="P18" s="234"/>
      <c r="Q18" s="227">
        <f t="shared" si="1"/>
        <v>0</v>
      </c>
      <c r="R18" s="227"/>
      <c r="S18" s="227">
        <f t="shared" si="3"/>
        <v>0</v>
      </c>
      <c r="T18" s="227">
        <f t="shared" si="4"/>
        <v>0</v>
      </c>
      <c r="U18" s="227">
        <f t="shared" si="5"/>
        <v>0</v>
      </c>
      <c r="V18" s="228"/>
      <c r="W18" s="275"/>
      <c r="X18" s="285">
        <f>K18/64</f>
        <v>0.109375</v>
      </c>
      <c r="Y18" s="284"/>
      <c r="Z18" s="259"/>
      <c r="AA18" s="255">
        <v>0.38600304281677894</v>
      </c>
      <c r="AB18" s="229"/>
    </row>
    <row r="19" spans="1:28" s="77" customFormat="1" ht="13.5" customHeight="1">
      <c r="A19" s="345">
        <v>1</v>
      </c>
      <c r="B19" s="11" t="s">
        <v>0</v>
      </c>
      <c r="C19" s="74">
        <v>27</v>
      </c>
      <c r="D19" s="75">
        <v>42</v>
      </c>
      <c r="E19" s="75">
        <v>36</v>
      </c>
      <c r="F19" s="75">
        <v>84</v>
      </c>
      <c r="G19" s="75">
        <v>36</v>
      </c>
      <c r="H19" s="75">
        <v>52</v>
      </c>
      <c r="I19" s="76">
        <v>12</v>
      </c>
      <c r="J19" s="12">
        <f t="shared" si="8"/>
        <v>289</v>
      </c>
      <c r="K19" s="75">
        <v>9</v>
      </c>
      <c r="L19" s="76">
        <v>0</v>
      </c>
      <c r="M19" s="15">
        <v>31643</v>
      </c>
      <c r="N19" s="16">
        <v>1703</v>
      </c>
      <c r="O19" s="17">
        <v>5698</v>
      </c>
      <c r="P19" s="18">
        <f t="shared" si="0"/>
        <v>5.4</v>
      </c>
      <c r="Q19" s="19">
        <f t="shared" si="1"/>
        <v>4.2</v>
      </c>
      <c r="R19" s="19">
        <f t="shared" si="2"/>
        <v>4.5</v>
      </c>
      <c r="S19" s="19">
        <f t="shared" si="3"/>
        <v>4.9411764705882355</v>
      </c>
      <c r="T19" s="19">
        <f t="shared" si="4"/>
        <v>5.142857142857143</v>
      </c>
      <c r="U19" s="19">
        <f t="shared" si="5"/>
        <v>7.428571428571429</v>
      </c>
      <c r="V19" s="20">
        <f t="shared" si="6"/>
        <v>1.7142857142857142</v>
      </c>
      <c r="W19" s="21">
        <f t="shared" si="7"/>
        <v>4.737704918032787</v>
      </c>
      <c r="X19" s="19">
        <v>0.140625</v>
      </c>
      <c r="Y19" s="20">
        <v>0</v>
      </c>
      <c r="Z19" s="22">
        <v>6.81667384747953</v>
      </c>
      <c r="AA19" s="37">
        <v>0.3641223006200556</v>
      </c>
      <c r="AB19" s="38">
        <v>1.2314674735249622</v>
      </c>
    </row>
    <row r="20" spans="1:28" s="77" customFormat="1" ht="13.5" customHeight="1">
      <c r="A20" s="339"/>
      <c r="B20" s="25" t="s">
        <v>1</v>
      </c>
      <c r="C20" s="78">
        <v>135</v>
      </c>
      <c r="D20" s="79">
        <v>154</v>
      </c>
      <c r="E20" s="79">
        <v>185</v>
      </c>
      <c r="F20" s="79">
        <v>267</v>
      </c>
      <c r="G20" s="79">
        <v>93</v>
      </c>
      <c r="H20" s="79">
        <v>75</v>
      </c>
      <c r="I20" s="80">
        <v>42</v>
      </c>
      <c r="J20" s="26">
        <f t="shared" si="8"/>
        <v>951</v>
      </c>
      <c r="K20" s="79">
        <v>5</v>
      </c>
      <c r="L20" s="80">
        <v>25</v>
      </c>
      <c r="M20" s="29">
        <v>65078</v>
      </c>
      <c r="N20" s="30">
        <v>3286</v>
      </c>
      <c r="O20" s="31">
        <v>17426</v>
      </c>
      <c r="P20" s="32">
        <f t="shared" si="0"/>
        <v>27</v>
      </c>
      <c r="Q20" s="33">
        <f t="shared" si="1"/>
        <v>15.4</v>
      </c>
      <c r="R20" s="33">
        <f t="shared" si="2"/>
        <v>23.125</v>
      </c>
      <c r="S20" s="33">
        <f t="shared" si="3"/>
        <v>15.705882352941176</v>
      </c>
      <c r="T20" s="33">
        <f t="shared" si="4"/>
        <v>13.285714285714286</v>
      </c>
      <c r="U20" s="33">
        <f t="shared" si="5"/>
        <v>10.714285714285714</v>
      </c>
      <c r="V20" s="34">
        <f t="shared" si="6"/>
        <v>6</v>
      </c>
      <c r="W20" s="35">
        <f t="shared" si="7"/>
        <v>15.59016393442623</v>
      </c>
      <c r="X20" s="33">
        <v>0.078125</v>
      </c>
      <c r="Y20" s="34">
        <v>0.390625</v>
      </c>
      <c r="Z20" s="36">
        <v>13.8818259385666</v>
      </c>
      <c r="AA20" s="37">
        <v>0.7030380830124091</v>
      </c>
      <c r="AB20" s="38">
        <v>3.725892666239042</v>
      </c>
    </row>
    <row r="21" spans="1:28" s="77" customFormat="1" ht="13.5" customHeight="1">
      <c r="A21" s="339"/>
      <c r="B21" s="25" t="s">
        <v>2</v>
      </c>
      <c r="C21" s="78">
        <v>218</v>
      </c>
      <c r="D21" s="79">
        <v>249</v>
      </c>
      <c r="E21" s="79">
        <v>321</v>
      </c>
      <c r="F21" s="79">
        <v>879</v>
      </c>
      <c r="G21" s="79">
        <v>256</v>
      </c>
      <c r="H21" s="79">
        <v>213</v>
      </c>
      <c r="I21" s="80">
        <v>128</v>
      </c>
      <c r="J21" s="26">
        <f t="shared" si="8"/>
        <v>2264</v>
      </c>
      <c r="K21" s="79">
        <v>16</v>
      </c>
      <c r="L21" s="80">
        <v>105</v>
      </c>
      <c r="M21" s="29">
        <v>122889</v>
      </c>
      <c r="N21" s="30">
        <v>13272</v>
      </c>
      <c r="O21" s="31">
        <v>39771</v>
      </c>
      <c r="P21" s="32">
        <f t="shared" si="0"/>
        <v>43.6</v>
      </c>
      <c r="Q21" s="33">
        <f t="shared" si="1"/>
        <v>24.9</v>
      </c>
      <c r="R21" s="33">
        <f t="shared" si="2"/>
        <v>40.125</v>
      </c>
      <c r="S21" s="33">
        <f t="shared" si="3"/>
        <v>51.705882352941174</v>
      </c>
      <c r="T21" s="33">
        <f t="shared" si="4"/>
        <v>36.57142857142857</v>
      </c>
      <c r="U21" s="33">
        <f t="shared" si="5"/>
        <v>30.428571428571427</v>
      </c>
      <c r="V21" s="34">
        <f t="shared" si="6"/>
        <v>18.285714285714285</v>
      </c>
      <c r="W21" s="35">
        <f t="shared" si="7"/>
        <v>37.114754098360656</v>
      </c>
      <c r="X21" s="33">
        <v>0.25</v>
      </c>
      <c r="Y21" s="34">
        <v>1.640625</v>
      </c>
      <c r="Z21" s="36">
        <v>26.2079334612924</v>
      </c>
      <c r="AA21" s="37">
        <v>2.814846235418876</v>
      </c>
      <c r="AB21" s="38">
        <v>8.50171013253527</v>
      </c>
    </row>
    <row r="22" spans="1:28" s="77" customFormat="1" ht="13.5" customHeight="1">
      <c r="A22" s="340"/>
      <c r="B22" s="39" t="s">
        <v>3</v>
      </c>
      <c r="C22" s="81">
        <v>266</v>
      </c>
      <c r="D22" s="82">
        <v>263</v>
      </c>
      <c r="E22" s="82">
        <v>295</v>
      </c>
      <c r="F22" s="82">
        <v>1162</v>
      </c>
      <c r="G22" s="82">
        <v>310</v>
      </c>
      <c r="H22" s="82">
        <v>397</v>
      </c>
      <c r="I22" s="83">
        <v>274</v>
      </c>
      <c r="J22" s="40">
        <f t="shared" si="8"/>
        <v>2967</v>
      </c>
      <c r="K22" s="82">
        <v>91</v>
      </c>
      <c r="L22" s="83">
        <v>532</v>
      </c>
      <c r="M22" s="43">
        <v>151878</v>
      </c>
      <c r="N22" s="44">
        <v>37645</v>
      </c>
      <c r="O22" s="45">
        <v>101292</v>
      </c>
      <c r="P22" s="46">
        <f t="shared" si="0"/>
        <v>53.2</v>
      </c>
      <c r="Q22" s="47">
        <f t="shared" si="1"/>
        <v>26.3</v>
      </c>
      <c r="R22" s="47">
        <f t="shared" si="2"/>
        <v>36.875</v>
      </c>
      <c r="S22" s="47">
        <f t="shared" si="3"/>
        <v>68.3529411764706</v>
      </c>
      <c r="T22" s="47">
        <f t="shared" si="4"/>
        <v>44.285714285714285</v>
      </c>
      <c r="U22" s="47">
        <f t="shared" si="5"/>
        <v>56.714285714285715</v>
      </c>
      <c r="V22" s="48">
        <f t="shared" si="6"/>
        <v>39.142857142857146</v>
      </c>
      <c r="W22" s="49">
        <f t="shared" si="7"/>
        <v>48.63934426229508</v>
      </c>
      <c r="X22" s="47">
        <v>1.421875</v>
      </c>
      <c r="Y22" s="48">
        <v>8.3125</v>
      </c>
      <c r="Z22" s="50">
        <v>32.3695652173913</v>
      </c>
      <c r="AA22" s="51">
        <v>7.984093319194061</v>
      </c>
      <c r="AB22" s="52">
        <v>21.625106746370623</v>
      </c>
    </row>
    <row r="23" spans="1:28" s="77" customFormat="1" ht="13.5" customHeight="1">
      <c r="A23" s="338">
        <v>2</v>
      </c>
      <c r="B23" s="25" t="s">
        <v>4</v>
      </c>
      <c r="C23" s="78">
        <v>199</v>
      </c>
      <c r="D23" s="79">
        <v>289</v>
      </c>
      <c r="E23" s="79">
        <v>258</v>
      </c>
      <c r="F23" s="79">
        <v>1128</v>
      </c>
      <c r="G23" s="79">
        <v>287</v>
      </c>
      <c r="H23" s="79">
        <v>379</v>
      </c>
      <c r="I23" s="80">
        <v>187</v>
      </c>
      <c r="J23" s="26">
        <f t="shared" si="8"/>
        <v>2727</v>
      </c>
      <c r="K23" s="79">
        <v>182</v>
      </c>
      <c r="L23" s="80">
        <v>1592</v>
      </c>
      <c r="M23" s="29">
        <v>141222</v>
      </c>
      <c r="N23" s="30">
        <v>77730</v>
      </c>
      <c r="O23" s="31">
        <v>153200</v>
      </c>
      <c r="P23" s="32">
        <f t="shared" si="0"/>
        <v>39.8</v>
      </c>
      <c r="Q23" s="33">
        <f t="shared" si="1"/>
        <v>28.9</v>
      </c>
      <c r="R23" s="33">
        <f t="shared" si="2"/>
        <v>32.25</v>
      </c>
      <c r="S23" s="33">
        <f t="shared" si="3"/>
        <v>66.3529411764706</v>
      </c>
      <c r="T23" s="33">
        <f t="shared" si="4"/>
        <v>41</v>
      </c>
      <c r="U23" s="33">
        <f t="shared" si="5"/>
        <v>54.142857142857146</v>
      </c>
      <c r="V23" s="34">
        <f t="shared" si="6"/>
        <v>26.714285714285715</v>
      </c>
      <c r="W23" s="35">
        <f t="shared" si="7"/>
        <v>44.704918032786885</v>
      </c>
      <c r="X23" s="33">
        <v>2.84375</v>
      </c>
      <c r="Y23" s="34">
        <v>24.875</v>
      </c>
      <c r="Z23" s="36">
        <v>30.092051992329</v>
      </c>
      <c r="AA23" s="37">
        <v>16.506689318326607</v>
      </c>
      <c r="AB23" s="38">
        <v>32.99590781822098</v>
      </c>
    </row>
    <row r="24" spans="1:28" s="77" customFormat="1" ht="13.5" customHeight="1">
      <c r="A24" s="339"/>
      <c r="B24" s="25" t="s">
        <v>5</v>
      </c>
      <c r="C24" s="78">
        <v>60</v>
      </c>
      <c r="D24" s="79">
        <v>200</v>
      </c>
      <c r="E24" s="79">
        <v>218</v>
      </c>
      <c r="F24" s="79">
        <v>668</v>
      </c>
      <c r="G24" s="79">
        <v>249</v>
      </c>
      <c r="H24" s="79">
        <v>259</v>
      </c>
      <c r="I24" s="80">
        <v>126</v>
      </c>
      <c r="J24" s="26">
        <f t="shared" si="8"/>
        <v>1780</v>
      </c>
      <c r="K24" s="79">
        <v>454</v>
      </c>
      <c r="L24" s="80">
        <v>2206</v>
      </c>
      <c r="M24" s="29">
        <v>102650</v>
      </c>
      <c r="N24" s="30">
        <v>139967</v>
      </c>
      <c r="O24" s="31">
        <v>145251</v>
      </c>
      <c r="P24" s="32">
        <f t="shared" si="0"/>
        <v>12</v>
      </c>
      <c r="Q24" s="33">
        <f t="shared" si="1"/>
        <v>20</v>
      </c>
      <c r="R24" s="33">
        <f t="shared" si="2"/>
        <v>27.25</v>
      </c>
      <c r="S24" s="33">
        <f t="shared" si="3"/>
        <v>39.294117647058826</v>
      </c>
      <c r="T24" s="33">
        <f t="shared" si="4"/>
        <v>35.57142857142857</v>
      </c>
      <c r="U24" s="33">
        <f t="shared" si="5"/>
        <v>37</v>
      </c>
      <c r="V24" s="34">
        <f t="shared" si="6"/>
        <v>18</v>
      </c>
      <c r="W24" s="35">
        <f t="shared" si="7"/>
        <v>29.18032786885246</v>
      </c>
      <c r="X24" s="33">
        <v>7.09375</v>
      </c>
      <c r="Y24" s="34">
        <v>34.46875</v>
      </c>
      <c r="Z24" s="36">
        <v>21.8776641091219</v>
      </c>
      <c r="AA24" s="37">
        <v>29.6980691703798</v>
      </c>
      <c r="AB24" s="38">
        <v>31.036538461538463</v>
      </c>
    </row>
    <row r="25" spans="1:28" s="77" customFormat="1" ht="13.5" customHeight="1">
      <c r="A25" s="339"/>
      <c r="B25" s="25" t="s">
        <v>6</v>
      </c>
      <c r="C25" s="78">
        <v>35</v>
      </c>
      <c r="D25" s="79">
        <v>220</v>
      </c>
      <c r="E25" s="79">
        <v>147</v>
      </c>
      <c r="F25" s="79">
        <v>466</v>
      </c>
      <c r="G25" s="79">
        <v>244</v>
      </c>
      <c r="H25" s="79">
        <v>207</v>
      </c>
      <c r="I25" s="80">
        <v>116</v>
      </c>
      <c r="J25" s="26">
        <f t="shared" si="8"/>
        <v>1435</v>
      </c>
      <c r="K25" s="79">
        <v>1026</v>
      </c>
      <c r="L25" s="80">
        <v>2051</v>
      </c>
      <c r="M25" s="29">
        <v>81683</v>
      </c>
      <c r="N25" s="30">
        <v>192467</v>
      </c>
      <c r="O25" s="31">
        <v>112596</v>
      </c>
      <c r="P25" s="32">
        <f t="shared" si="0"/>
        <v>7</v>
      </c>
      <c r="Q25" s="33">
        <f t="shared" si="1"/>
        <v>22</v>
      </c>
      <c r="R25" s="33">
        <f t="shared" si="2"/>
        <v>18.375</v>
      </c>
      <c r="S25" s="33">
        <f t="shared" si="3"/>
        <v>27.41176470588235</v>
      </c>
      <c r="T25" s="33">
        <f t="shared" si="4"/>
        <v>34.857142857142854</v>
      </c>
      <c r="U25" s="33">
        <f t="shared" si="5"/>
        <v>29.571428571428573</v>
      </c>
      <c r="V25" s="34">
        <f t="shared" si="6"/>
        <v>16.571428571428573</v>
      </c>
      <c r="W25" s="35">
        <f t="shared" si="7"/>
        <v>23.524590163934427</v>
      </c>
      <c r="X25" s="33">
        <v>16.03125</v>
      </c>
      <c r="Y25" s="34">
        <v>32.046875</v>
      </c>
      <c r="Z25" s="36">
        <v>17.4164179104478</v>
      </c>
      <c r="AA25" s="37">
        <v>40.811492790500424</v>
      </c>
      <c r="AB25" s="38">
        <v>24.04356181934657</v>
      </c>
    </row>
    <row r="26" spans="1:28" s="77" customFormat="1" ht="13.5" customHeight="1">
      <c r="A26" s="340"/>
      <c r="B26" s="25" t="s">
        <v>7</v>
      </c>
      <c r="C26" s="78">
        <v>33</v>
      </c>
      <c r="D26" s="79">
        <v>179</v>
      </c>
      <c r="E26" s="79">
        <v>98</v>
      </c>
      <c r="F26" s="79">
        <v>283</v>
      </c>
      <c r="G26" s="79">
        <v>146</v>
      </c>
      <c r="H26" s="79">
        <v>157</v>
      </c>
      <c r="I26" s="80">
        <v>71</v>
      </c>
      <c r="J26" s="26">
        <f t="shared" si="8"/>
        <v>967</v>
      </c>
      <c r="K26" s="79">
        <v>2321</v>
      </c>
      <c r="L26" s="80">
        <v>1592</v>
      </c>
      <c r="M26" s="29">
        <v>52402</v>
      </c>
      <c r="N26" s="30">
        <v>232277</v>
      </c>
      <c r="O26" s="31">
        <v>74848</v>
      </c>
      <c r="P26" s="32">
        <f t="shared" si="0"/>
        <v>6.6</v>
      </c>
      <c r="Q26" s="33">
        <f t="shared" si="1"/>
        <v>17.9</v>
      </c>
      <c r="R26" s="33">
        <f t="shared" si="2"/>
        <v>12.25</v>
      </c>
      <c r="S26" s="33">
        <f t="shared" si="3"/>
        <v>16.647058823529413</v>
      </c>
      <c r="T26" s="33">
        <f t="shared" si="4"/>
        <v>20.857142857142858</v>
      </c>
      <c r="U26" s="33">
        <f t="shared" si="5"/>
        <v>22.428571428571427</v>
      </c>
      <c r="V26" s="34">
        <f t="shared" si="6"/>
        <v>10.142857142857142</v>
      </c>
      <c r="W26" s="35">
        <f t="shared" si="7"/>
        <v>15.852459016393443</v>
      </c>
      <c r="X26" s="33">
        <v>36.265625</v>
      </c>
      <c r="Y26" s="34">
        <v>24.875</v>
      </c>
      <c r="Z26" s="36">
        <v>11.1707525047964</v>
      </c>
      <c r="AA26" s="37">
        <v>49.25296861747243</v>
      </c>
      <c r="AB26" s="38">
        <v>15.979504696840307</v>
      </c>
    </row>
    <row r="27" spans="1:28" s="77" customFormat="1" ht="13.5" customHeight="1">
      <c r="A27" s="338">
        <v>3</v>
      </c>
      <c r="B27" s="84" t="s">
        <v>8</v>
      </c>
      <c r="C27" s="85">
        <v>26</v>
      </c>
      <c r="D27" s="86">
        <v>136</v>
      </c>
      <c r="E27" s="86">
        <v>75</v>
      </c>
      <c r="F27" s="86">
        <v>148</v>
      </c>
      <c r="G27" s="86">
        <v>52</v>
      </c>
      <c r="H27" s="86">
        <v>90</v>
      </c>
      <c r="I27" s="87">
        <v>39</v>
      </c>
      <c r="J27" s="219">
        <f t="shared" si="8"/>
        <v>566</v>
      </c>
      <c r="K27" s="86">
        <v>3573</v>
      </c>
      <c r="L27" s="87">
        <v>964</v>
      </c>
      <c r="M27" s="66">
        <v>33917</v>
      </c>
      <c r="N27" s="67">
        <v>236021</v>
      </c>
      <c r="O27" s="69">
        <v>43816</v>
      </c>
      <c r="P27" s="88">
        <f t="shared" si="0"/>
        <v>5.2</v>
      </c>
      <c r="Q27" s="89">
        <f t="shared" si="1"/>
        <v>13.6</v>
      </c>
      <c r="R27" s="89">
        <f t="shared" si="2"/>
        <v>9.375</v>
      </c>
      <c r="S27" s="89">
        <f t="shared" si="3"/>
        <v>8.705882352941176</v>
      </c>
      <c r="T27" s="89">
        <f t="shared" si="4"/>
        <v>7.428571428571429</v>
      </c>
      <c r="U27" s="89">
        <f t="shared" si="5"/>
        <v>12.857142857142858</v>
      </c>
      <c r="V27" s="90">
        <f t="shared" si="6"/>
        <v>5.571428571428571</v>
      </c>
      <c r="W27" s="91">
        <f t="shared" si="7"/>
        <v>9.278688524590164</v>
      </c>
      <c r="X27" s="89">
        <v>55.828125</v>
      </c>
      <c r="Y27" s="90">
        <v>15.0625</v>
      </c>
      <c r="Z27" s="73">
        <v>7.22714681440443</v>
      </c>
      <c r="AA27" s="58">
        <v>50.06809503606279</v>
      </c>
      <c r="AB27" s="59">
        <v>9.354397950469684</v>
      </c>
    </row>
    <row r="28" spans="1:28" s="77" customFormat="1" ht="13.5" customHeight="1">
      <c r="A28" s="339"/>
      <c r="B28" s="25" t="s">
        <v>9</v>
      </c>
      <c r="C28" s="78">
        <v>14</v>
      </c>
      <c r="D28" s="79">
        <v>128</v>
      </c>
      <c r="E28" s="79">
        <v>52</v>
      </c>
      <c r="F28" s="79">
        <v>106</v>
      </c>
      <c r="G28" s="79">
        <v>53</v>
      </c>
      <c r="H28" s="79">
        <v>104</v>
      </c>
      <c r="I28" s="80">
        <v>68</v>
      </c>
      <c r="J28" s="26">
        <f t="shared" si="8"/>
        <v>525</v>
      </c>
      <c r="K28" s="79">
        <v>3750</v>
      </c>
      <c r="L28" s="80">
        <v>521</v>
      </c>
      <c r="M28" s="29">
        <v>25911</v>
      </c>
      <c r="N28" s="30">
        <v>207337</v>
      </c>
      <c r="O28" s="31">
        <v>24851</v>
      </c>
      <c r="P28" s="32">
        <f t="shared" si="0"/>
        <v>2.8</v>
      </c>
      <c r="Q28" s="33">
        <f t="shared" si="1"/>
        <v>12.8</v>
      </c>
      <c r="R28" s="33">
        <f t="shared" si="2"/>
        <v>6.5</v>
      </c>
      <c r="S28" s="33">
        <f t="shared" si="3"/>
        <v>6.235294117647059</v>
      </c>
      <c r="T28" s="33">
        <f t="shared" si="4"/>
        <v>7.571428571428571</v>
      </c>
      <c r="U28" s="33">
        <f t="shared" si="5"/>
        <v>14.857142857142858</v>
      </c>
      <c r="V28" s="34">
        <f t="shared" si="6"/>
        <v>9.714285714285714</v>
      </c>
      <c r="W28" s="35">
        <f t="shared" si="7"/>
        <v>8.60655737704918</v>
      </c>
      <c r="X28" s="33">
        <v>58.59375</v>
      </c>
      <c r="Y28" s="34">
        <v>8.140625</v>
      </c>
      <c r="Z28" s="36">
        <v>5.52120178989985</v>
      </c>
      <c r="AA28" s="37">
        <v>43.983241408570215</v>
      </c>
      <c r="AB28" s="38">
        <v>5.310042735042735</v>
      </c>
    </row>
    <row r="29" spans="1:28" s="77" customFormat="1" ht="13.5" customHeight="1">
      <c r="A29" s="339"/>
      <c r="B29" s="25" t="s">
        <v>10</v>
      </c>
      <c r="C29" s="78">
        <v>10</v>
      </c>
      <c r="D29" s="79">
        <v>90</v>
      </c>
      <c r="E29" s="79">
        <v>26</v>
      </c>
      <c r="F29" s="79">
        <v>52</v>
      </c>
      <c r="G29" s="79">
        <v>34</v>
      </c>
      <c r="H29" s="79">
        <v>122</v>
      </c>
      <c r="I29" s="80">
        <v>75</v>
      </c>
      <c r="J29" s="26">
        <f t="shared" si="8"/>
        <v>409</v>
      </c>
      <c r="K29" s="79">
        <v>3010</v>
      </c>
      <c r="L29" s="80">
        <v>345</v>
      </c>
      <c r="M29" s="29">
        <v>17907</v>
      </c>
      <c r="N29" s="30">
        <v>144653</v>
      </c>
      <c r="O29" s="31">
        <v>16911</v>
      </c>
      <c r="P29" s="32">
        <f t="shared" si="0"/>
        <v>2</v>
      </c>
      <c r="Q29" s="33">
        <f t="shared" si="1"/>
        <v>9</v>
      </c>
      <c r="R29" s="33">
        <f t="shared" si="2"/>
        <v>3.25</v>
      </c>
      <c r="S29" s="33">
        <f t="shared" si="3"/>
        <v>3.0588235294117645</v>
      </c>
      <c r="T29" s="33">
        <f t="shared" si="4"/>
        <v>4.857142857142857</v>
      </c>
      <c r="U29" s="33">
        <f t="shared" si="5"/>
        <v>17.428571428571427</v>
      </c>
      <c r="V29" s="34">
        <f t="shared" si="6"/>
        <v>10.714285714285714</v>
      </c>
      <c r="W29" s="35">
        <f t="shared" si="7"/>
        <v>6.704918032786885</v>
      </c>
      <c r="X29" s="33">
        <v>47.03125</v>
      </c>
      <c r="Y29" s="34">
        <v>5.390625</v>
      </c>
      <c r="Z29" s="36">
        <v>3.8221985058698</v>
      </c>
      <c r="AA29" s="37">
        <v>30.711889596602973</v>
      </c>
      <c r="AB29" s="38">
        <v>3.6142338106433</v>
      </c>
    </row>
    <row r="30" spans="1:28" s="77" customFormat="1" ht="13.5" customHeight="1">
      <c r="A30" s="339"/>
      <c r="B30" s="25" t="s">
        <v>11</v>
      </c>
      <c r="C30" s="78">
        <v>37</v>
      </c>
      <c r="D30" s="79">
        <v>33</v>
      </c>
      <c r="E30" s="79">
        <v>27</v>
      </c>
      <c r="F30" s="79">
        <v>46</v>
      </c>
      <c r="G30" s="79">
        <v>2</v>
      </c>
      <c r="H30" s="79">
        <v>140</v>
      </c>
      <c r="I30" s="80">
        <v>114</v>
      </c>
      <c r="J30" s="26">
        <f t="shared" si="8"/>
        <v>399</v>
      </c>
      <c r="K30" s="79">
        <v>1731</v>
      </c>
      <c r="L30" s="80">
        <v>169</v>
      </c>
      <c r="M30" s="29">
        <v>11496</v>
      </c>
      <c r="N30" s="30">
        <v>79298</v>
      </c>
      <c r="O30" s="31">
        <v>9564</v>
      </c>
      <c r="P30" s="32">
        <f t="shared" si="0"/>
        <v>7.4</v>
      </c>
      <c r="Q30" s="33">
        <f t="shared" si="1"/>
        <v>3.3</v>
      </c>
      <c r="R30" s="33">
        <f t="shared" si="2"/>
        <v>3.375</v>
      </c>
      <c r="S30" s="33">
        <f t="shared" si="3"/>
        <v>2.7058823529411766</v>
      </c>
      <c r="T30" s="33">
        <f t="shared" si="4"/>
        <v>0.2857142857142857</v>
      </c>
      <c r="U30" s="33">
        <f t="shared" si="5"/>
        <v>20</v>
      </c>
      <c r="V30" s="34">
        <f t="shared" si="6"/>
        <v>16.285714285714285</v>
      </c>
      <c r="W30" s="35">
        <f t="shared" si="7"/>
        <v>6.540983606557377</v>
      </c>
      <c r="X30" s="33">
        <v>27.046875</v>
      </c>
      <c r="Y30" s="34">
        <v>2.640625</v>
      </c>
      <c r="Z30" s="36">
        <v>2.45274162577342</v>
      </c>
      <c r="AA30" s="37">
        <v>16.83251963489705</v>
      </c>
      <c r="AB30" s="38">
        <v>2.0435897435897434</v>
      </c>
    </row>
    <row r="31" spans="1:28" s="77" customFormat="1" ht="13.5" customHeight="1">
      <c r="A31" s="340"/>
      <c r="B31" s="39" t="s">
        <v>12</v>
      </c>
      <c r="C31" s="81">
        <v>34</v>
      </c>
      <c r="D31" s="82">
        <v>26</v>
      </c>
      <c r="E31" s="82">
        <v>15</v>
      </c>
      <c r="F31" s="82">
        <v>36</v>
      </c>
      <c r="G31" s="82">
        <v>4</v>
      </c>
      <c r="H31" s="82">
        <v>80</v>
      </c>
      <c r="I31" s="83">
        <v>97</v>
      </c>
      <c r="J31" s="40">
        <f t="shared" si="8"/>
        <v>292</v>
      </c>
      <c r="K31" s="82">
        <v>1068</v>
      </c>
      <c r="L31" s="83">
        <v>62</v>
      </c>
      <c r="M31" s="43">
        <v>6367</v>
      </c>
      <c r="N31" s="44">
        <v>46936</v>
      </c>
      <c r="O31" s="45">
        <v>5356</v>
      </c>
      <c r="P31" s="46">
        <f t="shared" si="0"/>
        <v>6.8</v>
      </c>
      <c r="Q31" s="47">
        <f t="shared" si="1"/>
        <v>2.6</v>
      </c>
      <c r="R31" s="47">
        <f t="shared" si="2"/>
        <v>1.875</v>
      </c>
      <c r="S31" s="47">
        <f t="shared" si="3"/>
        <v>2.1176470588235294</v>
      </c>
      <c r="T31" s="47">
        <f t="shared" si="4"/>
        <v>0.5714285714285714</v>
      </c>
      <c r="U31" s="47">
        <f t="shared" si="5"/>
        <v>11.428571428571429</v>
      </c>
      <c r="V31" s="48">
        <f t="shared" si="6"/>
        <v>13.857142857142858</v>
      </c>
      <c r="W31" s="49">
        <f t="shared" si="7"/>
        <v>4.786885245901639</v>
      </c>
      <c r="X31" s="47">
        <v>16.6875</v>
      </c>
      <c r="Y31" s="48">
        <v>0.96875</v>
      </c>
      <c r="Z31" s="50">
        <v>1.4806976744186</v>
      </c>
      <c r="AA31" s="51">
        <v>9.897933361450864</v>
      </c>
      <c r="AB31" s="52">
        <v>1.1446890361188289</v>
      </c>
    </row>
    <row r="32" spans="1:28" s="77" customFormat="1" ht="13.5" customHeight="1">
      <c r="A32" s="338">
        <v>4</v>
      </c>
      <c r="B32" s="25" t="s">
        <v>13</v>
      </c>
      <c r="C32" s="78">
        <v>7</v>
      </c>
      <c r="D32" s="79">
        <v>21</v>
      </c>
      <c r="E32" s="79">
        <v>2</v>
      </c>
      <c r="F32" s="79">
        <v>26</v>
      </c>
      <c r="G32" s="79">
        <v>6</v>
      </c>
      <c r="H32" s="79">
        <v>30</v>
      </c>
      <c r="I32" s="80">
        <v>69</v>
      </c>
      <c r="J32" s="26">
        <f t="shared" si="8"/>
        <v>161</v>
      </c>
      <c r="K32" s="79">
        <v>439</v>
      </c>
      <c r="L32" s="80">
        <v>27</v>
      </c>
      <c r="M32" s="29">
        <v>2741</v>
      </c>
      <c r="N32" s="30">
        <v>25345</v>
      </c>
      <c r="O32" s="31">
        <v>2957</v>
      </c>
      <c r="P32" s="32">
        <f t="shared" si="0"/>
        <v>1.4</v>
      </c>
      <c r="Q32" s="33">
        <f t="shared" si="1"/>
        <v>2.1</v>
      </c>
      <c r="R32" s="33">
        <f t="shared" si="2"/>
        <v>0.25</v>
      </c>
      <c r="S32" s="33">
        <f t="shared" si="3"/>
        <v>1.5294117647058822</v>
      </c>
      <c r="T32" s="33">
        <f t="shared" si="4"/>
        <v>0.8571428571428571</v>
      </c>
      <c r="U32" s="33">
        <f t="shared" si="5"/>
        <v>4.285714285714286</v>
      </c>
      <c r="V32" s="34">
        <f t="shared" si="6"/>
        <v>9.857142857142858</v>
      </c>
      <c r="W32" s="35">
        <f t="shared" si="7"/>
        <v>2.639344262295082</v>
      </c>
      <c r="X32" s="33">
        <v>7.19672131147541</v>
      </c>
      <c r="Y32" s="34">
        <v>0.421875</v>
      </c>
      <c r="Z32" s="36">
        <v>0.626371115173675</v>
      </c>
      <c r="AA32" s="37">
        <v>5.345918582577515</v>
      </c>
      <c r="AB32" s="38">
        <v>0.6322428907419286</v>
      </c>
    </row>
    <row r="33" spans="1:28" s="77" customFormat="1" ht="13.5" customHeight="1">
      <c r="A33" s="339"/>
      <c r="B33" s="25" t="s">
        <v>14</v>
      </c>
      <c r="C33" s="78">
        <v>2</v>
      </c>
      <c r="D33" s="79">
        <v>8</v>
      </c>
      <c r="E33" s="79">
        <v>6</v>
      </c>
      <c r="F33" s="79">
        <v>18</v>
      </c>
      <c r="G33" s="79">
        <v>6</v>
      </c>
      <c r="H33" s="79">
        <v>6</v>
      </c>
      <c r="I33" s="80">
        <v>41</v>
      </c>
      <c r="J33" s="26">
        <f t="shared" si="8"/>
        <v>87</v>
      </c>
      <c r="K33" s="79">
        <v>272</v>
      </c>
      <c r="L33" s="80">
        <v>1</v>
      </c>
      <c r="M33" s="29">
        <v>2741</v>
      </c>
      <c r="N33" s="30">
        <v>17716</v>
      </c>
      <c r="O33" s="31">
        <v>1658</v>
      </c>
      <c r="P33" s="32">
        <f t="shared" si="0"/>
        <v>0.4</v>
      </c>
      <c r="Q33" s="33">
        <f t="shared" si="1"/>
        <v>0.8</v>
      </c>
      <c r="R33" s="33">
        <f t="shared" si="2"/>
        <v>0.75</v>
      </c>
      <c r="S33" s="33">
        <f t="shared" si="3"/>
        <v>1.0588235294117647</v>
      </c>
      <c r="T33" s="33">
        <f t="shared" si="4"/>
        <v>0.8571428571428571</v>
      </c>
      <c r="U33" s="33">
        <f t="shared" si="5"/>
        <v>0.8571428571428571</v>
      </c>
      <c r="V33" s="34">
        <f t="shared" si="6"/>
        <v>5.857142857142857</v>
      </c>
      <c r="W33" s="35">
        <f t="shared" si="7"/>
        <v>1.4262295081967213</v>
      </c>
      <c r="X33" s="33">
        <v>4.459016393442623</v>
      </c>
      <c r="Y33" s="34">
        <v>0.015625</v>
      </c>
      <c r="Z33" s="36">
        <v>0.626371115173675</v>
      </c>
      <c r="AA33" s="37">
        <v>3.7344013490725128</v>
      </c>
      <c r="AB33" s="38">
        <v>0.35412217001281504</v>
      </c>
    </row>
    <row r="34" spans="1:28" s="77" customFormat="1" ht="13.5" customHeight="1">
      <c r="A34" s="339"/>
      <c r="B34" s="25" t="s">
        <v>15</v>
      </c>
      <c r="C34" s="78">
        <v>13</v>
      </c>
      <c r="D34" s="79">
        <v>17</v>
      </c>
      <c r="E34" s="79">
        <v>14</v>
      </c>
      <c r="F34" s="79">
        <v>47</v>
      </c>
      <c r="G34" s="79">
        <v>31</v>
      </c>
      <c r="H34" s="79">
        <v>0</v>
      </c>
      <c r="I34" s="80">
        <v>51</v>
      </c>
      <c r="J34" s="26">
        <f t="shared" si="8"/>
        <v>173</v>
      </c>
      <c r="K34" s="79">
        <v>242</v>
      </c>
      <c r="L34" s="80">
        <v>2</v>
      </c>
      <c r="M34" s="29">
        <v>3819</v>
      </c>
      <c r="N34" s="30">
        <v>14566</v>
      </c>
      <c r="O34" s="31">
        <v>1500</v>
      </c>
      <c r="P34" s="32">
        <f t="shared" si="0"/>
        <v>2.6</v>
      </c>
      <c r="Q34" s="33">
        <f t="shared" si="1"/>
        <v>1.7</v>
      </c>
      <c r="R34" s="33">
        <f t="shared" si="2"/>
        <v>1.75</v>
      </c>
      <c r="S34" s="33">
        <f t="shared" si="3"/>
        <v>2.764705882352941</v>
      </c>
      <c r="T34" s="33">
        <f t="shared" si="4"/>
        <v>4.428571428571429</v>
      </c>
      <c r="U34" s="33">
        <f t="shared" si="5"/>
        <v>0</v>
      </c>
      <c r="V34" s="34">
        <f t="shared" si="6"/>
        <v>7.285714285714286</v>
      </c>
      <c r="W34" s="35">
        <f t="shared" si="7"/>
        <v>2.8360655737704916</v>
      </c>
      <c r="X34" s="33">
        <v>3.9672131147540983</v>
      </c>
      <c r="Y34" s="34">
        <v>0.03125</v>
      </c>
      <c r="Z34" s="36">
        <v>0.871718785665373</v>
      </c>
      <c r="AA34" s="37">
        <v>3.0716997047659214</v>
      </c>
      <c r="AB34" s="38">
        <v>0.3214056138847225</v>
      </c>
    </row>
    <row r="35" spans="1:28" s="77" customFormat="1" ht="13.5" customHeight="1">
      <c r="A35" s="340"/>
      <c r="B35" s="25" t="s">
        <v>16</v>
      </c>
      <c r="C35" s="78">
        <v>54</v>
      </c>
      <c r="D35" s="79">
        <v>39</v>
      </c>
      <c r="E35" s="79">
        <v>26</v>
      </c>
      <c r="F35" s="79">
        <v>51</v>
      </c>
      <c r="G35" s="79">
        <v>56</v>
      </c>
      <c r="H35" s="79">
        <v>9</v>
      </c>
      <c r="I35" s="80">
        <v>61</v>
      </c>
      <c r="J35" s="26">
        <f t="shared" si="8"/>
        <v>296</v>
      </c>
      <c r="K35" s="79">
        <v>204</v>
      </c>
      <c r="L35" s="80">
        <v>0</v>
      </c>
      <c r="M35" s="29">
        <v>4010</v>
      </c>
      <c r="N35" s="30">
        <v>11367</v>
      </c>
      <c r="O35" s="31">
        <v>1471</v>
      </c>
      <c r="P35" s="32">
        <f t="shared" si="0"/>
        <v>10.8</v>
      </c>
      <c r="Q35" s="33">
        <f t="shared" si="1"/>
        <v>3.9</v>
      </c>
      <c r="R35" s="33">
        <f t="shared" si="2"/>
        <v>3.25</v>
      </c>
      <c r="S35" s="33">
        <f t="shared" si="3"/>
        <v>3</v>
      </c>
      <c r="T35" s="33">
        <f t="shared" si="4"/>
        <v>8</v>
      </c>
      <c r="U35" s="33">
        <f t="shared" si="5"/>
        <v>1.2857142857142858</v>
      </c>
      <c r="V35" s="34">
        <f t="shared" si="6"/>
        <v>8.714285714285714</v>
      </c>
      <c r="W35" s="35">
        <f t="shared" si="7"/>
        <v>4.852459016393443</v>
      </c>
      <c r="X35" s="33">
        <v>3.3442622950819674</v>
      </c>
      <c r="Y35" s="34">
        <v>0</v>
      </c>
      <c r="Z35" s="36">
        <v>0.966730954676953</v>
      </c>
      <c r="AA35" s="37">
        <v>2.3996200126662446</v>
      </c>
      <c r="AB35" s="38">
        <v>0.31546214883122453</v>
      </c>
    </row>
    <row r="36" spans="1:28" s="77" customFormat="1" ht="13.5" customHeight="1">
      <c r="A36" s="338">
        <v>5</v>
      </c>
      <c r="B36" s="84" t="s">
        <v>17</v>
      </c>
      <c r="C36" s="85">
        <v>24</v>
      </c>
      <c r="D36" s="86">
        <v>33</v>
      </c>
      <c r="E36" s="86">
        <v>16</v>
      </c>
      <c r="F36" s="86">
        <v>58</v>
      </c>
      <c r="G36" s="86">
        <v>40</v>
      </c>
      <c r="H36" s="86">
        <v>7</v>
      </c>
      <c r="I36" s="87">
        <v>54</v>
      </c>
      <c r="J36" s="219">
        <f t="shared" si="8"/>
        <v>232</v>
      </c>
      <c r="K36" s="86">
        <v>55</v>
      </c>
      <c r="L36" s="87">
        <v>0</v>
      </c>
      <c r="M36" s="66">
        <v>4100</v>
      </c>
      <c r="N36" s="67">
        <v>4817</v>
      </c>
      <c r="O36" s="69">
        <v>1038</v>
      </c>
      <c r="P36" s="88">
        <f t="shared" si="0"/>
        <v>4.8</v>
      </c>
      <c r="Q36" s="89">
        <f t="shared" si="1"/>
        <v>3.3</v>
      </c>
      <c r="R36" s="89">
        <f t="shared" si="2"/>
        <v>2</v>
      </c>
      <c r="S36" s="89">
        <f t="shared" si="3"/>
        <v>3.411764705882353</v>
      </c>
      <c r="T36" s="89">
        <f t="shared" si="4"/>
        <v>5.714285714285714</v>
      </c>
      <c r="U36" s="89">
        <f t="shared" si="5"/>
        <v>1</v>
      </c>
      <c r="V36" s="90">
        <f t="shared" si="6"/>
        <v>7.714285714285714</v>
      </c>
      <c r="W36" s="91">
        <f t="shared" si="7"/>
        <v>3.80327868852459</v>
      </c>
      <c r="X36" s="89">
        <v>0.9016393442622951</v>
      </c>
      <c r="Y36" s="90">
        <v>0</v>
      </c>
      <c r="Z36" s="73">
        <v>0.943396226415094</v>
      </c>
      <c r="AA36" s="58">
        <v>1.0162447257383966</v>
      </c>
      <c r="AB36" s="59">
        <v>0.2236105127100388</v>
      </c>
    </row>
    <row r="37" spans="1:28" s="77" customFormat="1" ht="13.5" customHeight="1">
      <c r="A37" s="339"/>
      <c r="B37" s="25" t="s">
        <v>18</v>
      </c>
      <c r="C37" s="78">
        <v>13</v>
      </c>
      <c r="D37" s="79">
        <v>30</v>
      </c>
      <c r="E37" s="79">
        <v>26</v>
      </c>
      <c r="F37" s="79">
        <v>68</v>
      </c>
      <c r="G37" s="79">
        <v>24</v>
      </c>
      <c r="H37" s="79">
        <v>5</v>
      </c>
      <c r="I37" s="80">
        <v>13</v>
      </c>
      <c r="J37" s="26">
        <f t="shared" si="8"/>
        <v>179</v>
      </c>
      <c r="K37" s="79">
        <v>19</v>
      </c>
      <c r="L37" s="80">
        <v>0</v>
      </c>
      <c r="M37" s="29">
        <v>2655</v>
      </c>
      <c r="N37" s="30">
        <v>3031</v>
      </c>
      <c r="O37" s="31">
        <v>470</v>
      </c>
      <c r="P37" s="32">
        <f t="shared" si="0"/>
        <v>2.6</v>
      </c>
      <c r="Q37" s="33">
        <f t="shared" si="1"/>
        <v>3</v>
      </c>
      <c r="R37" s="33">
        <f t="shared" si="2"/>
        <v>3.25</v>
      </c>
      <c r="S37" s="33">
        <f t="shared" si="3"/>
        <v>4</v>
      </c>
      <c r="T37" s="33">
        <f t="shared" si="4"/>
        <v>3.4285714285714284</v>
      </c>
      <c r="U37" s="33">
        <f t="shared" si="5"/>
        <v>0.7142857142857143</v>
      </c>
      <c r="V37" s="34">
        <f t="shared" si="6"/>
        <v>1.8571428571428572</v>
      </c>
      <c r="W37" s="35">
        <f t="shared" si="7"/>
        <v>2.9344262295081966</v>
      </c>
      <c r="X37" s="33">
        <v>0.3114754098360656</v>
      </c>
      <c r="Y37" s="34">
        <v>0</v>
      </c>
      <c r="Z37" s="36">
        <v>0.605197173467062</v>
      </c>
      <c r="AA37" s="37">
        <v>0.6390470166561248</v>
      </c>
      <c r="AB37" s="38">
        <v>0.10114052076608565</v>
      </c>
    </row>
    <row r="38" spans="1:28" s="77" customFormat="1" ht="13.5" customHeight="1">
      <c r="A38" s="339"/>
      <c r="B38" s="25" t="s">
        <v>19</v>
      </c>
      <c r="C38" s="78">
        <v>1</v>
      </c>
      <c r="D38" s="79">
        <v>23</v>
      </c>
      <c r="E38" s="79">
        <v>20</v>
      </c>
      <c r="F38" s="79">
        <v>81</v>
      </c>
      <c r="G38" s="79">
        <v>30</v>
      </c>
      <c r="H38" s="79">
        <v>6</v>
      </c>
      <c r="I38" s="80">
        <v>16</v>
      </c>
      <c r="J38" s="26">
        <f t="shared" si="8"/>
        <v>177</v>
      </c>
      <c r="K38" s="79">
        <v>52</v>
      </c>
      <c r="L38" s="80">
        <v>0</v>
      </c>
      <c r="M38" s="29">
        <v>3830</v>
      </c>
      <c r="N38" s="30">
        <v>3243</v>
      </c>
      <c r="O38" s="31">
        <v>467</v>
      </c>
      <c r="P38" s="32">
        <f t="shared" si="0"/>
        <v>0.2</v>
      </c>
      <c r="Q38" s="33">
        <f t="shared" si="1"/>
        <v>2.3</v>
      </c>
      <c r="R38" s="33">
        <f t="shared" si="2"/>
        <v>2.5</v>
      </c>
      <c r="S38" s="33">
        <f t="shared" si="3"/>
        <v>4.764705882352941</v>
      </c>
      <c r="T38" s="33">
        <f t="shared" si="4"/>
        <v>4.285714285714286</v>
      </c>
      <c r="U38" s="33">
        <f t="shared" si="5"/>
        <v>0.8571428571428571</v>
      </c>
      <c r="V38" s="34">
        <f t="shared" si="6"/>
        <v>2.2857142857142856</v>
      </c>
      <c r="W38" s="35">
        <f t="shared" si="7"/>
        <v>2.901639344262295</v>
      </c>
      <c r="X38" s="33">
        <v>0.8524590163934426</v>
      </c>
      <c r="Y38" s="34">
        <v>0</v>
      </c>
      <c r="Z38" s="36">
        <v>0.87005906406179</v>
      </c>
      <c r="AA38" s="37">
        <v>0.6836003372681282</v>
      </c>
      <c r="AB38" s="38">
        <v>0.10053821313240043</v>
      </c>
    </row>
    <row r="39" spans="1:28" s="77" customFormat="1" ht="13.5" customHeight="1">
      <c r="A39" s="340"/>
      <c r="B39" s="39" t="s">
        <v>20</v>
      </c>
      <c r="C39" s="81">
        <v>0</v>
      </c>
      <c r="D39" s="82">
        <v>26</v>
      </c>
      <c r="E39" s="82">
        <v>22</v>
      </c>
      <c r="F39" s="82">
        <v>98</v>
      </c>
      <c r="G39" s="82">
        <v>34</v>
      </c>
      <c r="H39" s="82">
        <v>9</v>
      </c>
      <c r="I39" s="83">
        <v>6</v>
      </c>
      <c r="J39" s="40">
        <f t="shared" si="8"/>
        <v>195</v>
      </c>
      <c r="K39" s="82">
        <v>26</v>
      </c>
      <c r="L39" s="83">
        <v>0</v>
      </c>
      <c r="M39" s="43">
        <v>4409</v>
      </c>
      <c r="N39" s="44">
        <v>2179</v>
      </c>
      <c r="O39" s="45">
        <v>238</v>
      </c>
      <c r="P39" s="46">
        <f t="shared" si="0"/>
        <v>0</v>
      </c>
      <c r="Q39" s="47">
        <f t="shared" si="1"/>
        <v>2.6</v>
      </c>
      <c r="R39" s="47">
        <f t="shared" si="2"/>
        <v>2.75</v>
      </c>
      <c r="S39" s="47">
        <f t="shared" si="3"/>
        <v>5.764705882352941</v>
      </c>
      <c r="T39" s="47">
        <f t="shared" si="4"/>
        <v>4.857142857142857</v>
      </c>
      <c r="U39" s="47">
        <f t="shared" si="5"/>
        <v>1.2857142857142858</v>
      </c>
      <c r="V39" s="48">
        <f t="shared" si="6"/>
        <v>0.8571428571428571</v>
      </c>
      <c r="W39" s="49">
        <f t="shared" si="7"/>
        <v>3.19672131147541</v>
      </c>
      <c r="X39" s="47">
        <v>0.4262295081967213</v>
      </c>
      <c r="Y39" s="48">
        <v>0</v>
      </c>
      <c r="Z39" s="50">
        <v>0.997060153776572</v>
      </c>
      <c r="AA39" s="51">
        <v>0.45941387307611214</v>
      </c>
      <c r="AB39" s="52">
        <v>0.05112781954887218</v>
      </c>
    </row>
    <row r="40" spans="1:28" s="77" customFormat="1" ht="13.5" customHeight="1">
      <c r="A40" s="338">
        <v>6</v>
      </c>
      <c r="B40" s="25" t="s">
        <v>21</v>
      </c>
      <c r="C40" s="78">
        <v>0</v>
      </c>
      <c r="D40" s="79">
        <v>15</v>
      </c>
      <c r="E40" s="79">
        <v>25</v>
      </c>
      <c r="F40" s="79">
        <v>58</v>
      </c>
      <c r="G40" s="79">
        <v>8</v>
      </c>
      <c r="H40" s="79">
        <v>8</v>
      </c>
      <c r="I40" s="80">
        <v>2</v>
      </c>
      <c r="J40" s="26">
        <f t="shared" si="8"/>
        <v>116</v>
      </c>
      <c r="K40" s="79">
        <v>20</v>
      </c>
      <c r="L40" s="80">
        <v>0</v>
      </c>
      <c r="M40" s="29">
        <v>4371</v>
      </c>
      <c r="N40" s="30">
        <v>1197</v>
      </c>
      <c r="O40" s="31">
        <v>198</v>
      </c>
      <c r="P40" s="32">
        <f t="shared" si="0"/>
        <v>0</v>
      </c>
      <c r="Q40" s="33">
        <f t="shared" si="1"/>
        <v>1.5</v>
      </c>
      <c r="R40" s="33">
        <f t="shared" si="2"/>
        <v>3.125</v>
      </c>
      <c r="S40" s="33">
        <f t="shared" si="3"/>
        <v>3.411764705882353</v>
      </c>
      <c r="T40" s="33">
        <f t="shared" si="4"/>
        <v>1.1428571428571428</v>
      </c>
      <c r="U40" s="33">
        <f t="shared" si="5"/>
        <v>1.1428571428571428</v>
      </c>
      <c r="V40" s="34">
        <f t="shared" si="6"/>
        <v>0.2857142857142857</v>
      </c>
      <c r="W40" s="35">
        <f t="shared" si="7"/>
        <v>1.901639344262295</v>
      </c>
      <c r="X40" s="33">
        <v>0.32786885245901637</v>
      </c>
      <c r="Y40" s="34">
        <v>0</v>
      </c>
      <c r="Z40" s="36">
        <v>0.989809782608696</v>
      </c>
      <c r="AA40" s="37">
        <v>0.25231871838111297</v>
      </c>
      <c r="AB40" s="38">
        <v>0.042534908700322234</v>
      </c>
    </row>
    <row r="41" spans="1:28" s="77" customFormat="1" ht="13.5" customHeight="1">
      <c r="A41" s="339"/>
      <c r="B41" s="25" t="s">
        <v>22</v>
      </c>
      <c r="C41" s="78">
        <v>4</v>
      </c>
      <c r="D41" s="79">
        <v>7</v>
      </c>
      <c r="E41" s="79">
        <v>6</v>
      </c>
      <c r="F41" s="79">
        <v>17</v>
      </c>
      <c r="G41" s="79">
        <v>2</v>
      </c>
      <c r="H41" s="79">
        <v>1</v>
      </c>
      <c r="I41" s="80">
        <v>0</v>
      </c>
      <c r="J41" s="26">
        <f t="shared" si="8"/>
        <v>37</v>
      </c>
      <c r="K41" s="79">
        <v>5</v>
      </c>
      <c r="L41" s="80">
        <v>0</v>
      </c>
      <c r="M41" s="29">
        <v>3641</v>
      </c>
      <c r="N41" s="30">
        <v>647</v>
      </c>
      <c r="O41" s="31">
        <v>97</v>
      </c>
      <c r="P41" s="32">
        <f t="shared" si="0"/>
        <v>0.8</v>
      </c>
      <c r="Q41" s="33">
        <f t="shared" si="1"/>
        <v>0.7</v>
      </c>
      <c r="R41" s="33">
        <f t="shared" si="2"/>
        <v>0.75</v>
      </c>
      <c r="S41" s="33">
        <f t="shared" si="3"/>
        <v>1</v>
      </c>
      <c r="T41" s="33">
        <f t="shared" si="4"/>
        <v>0.2857142857142857</v>
      </c>
      <c r="U41" s="33">
        <f t="shared" si="5"/>
        <v>0.14285714285714285</v>
      </c>
      <c r="V41" s="34">
        <f t="shared" si="6"/>
        <v>0</v>
      </c>
      <c r="W41" s="35">
        <f t="shared" si="7"/>
        <v>0.6065573770491803</v>
      </c>
      <c r="X41" s="33">
        <v>0.08196721311475409</v>
      </c>
      <c r="Y41" s="34">
        <v>0</v>
      </c>
      <c r="Z41" s="36">
        <v>0.826373127553336</v>
      </c>
      <c r="AA41" s="37">
        <v>0.13641155386885936</v>
      </c>
      <c r="AB41" s="38">
        <v>0.02086919104991394</v>
      </c>
    </row>
    <row r="42" spans="1:28" s="77" customFormat="1" ht="13.5" customHeight="1">
      <c r="A42" s="339"/>
      <c r="B42" s="25" t="s">
        <v>23</v>
      </c>
      <c r="C42" s="78">
        <v>1</v>
      </c>
      <c r="D42" s="79">
        <v>2</v>
      </c>
      <c r="E42" s="79">
        <v>5</v>
      </c>
      <c r="F42" s="79">
        <v>4</v>
      </c>
      <c r="G42" s="79">
        <v>7</v>
      </c>
      <c r="H42" s="79">
        <v>0</v>
      </c>
      <c r="I42" s="80">
        <v>0</v>
      </c>
      <c r="J42" s="26">
        <f t="shared" si="8"/>
        <v>19</v>
      </c>
      <c r="K42" s="79">
        <v>4</v>
      </c>
      <c r="L42" s="80">
        <v>0</v>
      </c>
      <c r="M42" s="29">
        <v>3603</v>
      </c>
      <c r="N42" s="30">
        <v>356</v>
      </c>
      <c r="O42" s="31">
        <v>53</v>
      </c>
      <c r="P42" s="32">
        <f t="shared" si="0"/>
        <v>0.2</v>
      </c>
      <c r="Q42" s="33">
        <f t="shared" si="1"/>
        <v>0.2</v>
      </c>
      <c r="R42" s="33">
        <f t="shared" si="2"/>
        <v>0.625</v>
      </c>
      <c r="S42" s="33">
        <f t="shared" si="3"/>
        <v>0.23529411764705882</v>
      </c>
      <c r="T42" s="33">
        <f t="shared" si="4"/>
        <v>1</v>
      </c>
      <c r="U42" s="33">
        <f t="shared" si="5"/>
        <v>0</v>
      </c>
      <c r="V42" s="34">
        <f t="shared" si="6"/>
        <v>0</v>
      </c>
      <c r="W42" s="35">
        <f t="shared" si="7"/>
        <v>0.3114754098360656</v>
      </c>
      <c r="X42" s="33">
        <v>0.06557377049180328</v>
      </c>
      <c r="Y42" s="34">
        <v>0</v>
      </c>
      <c r="Z42" s="36">
        <v>0.8186775732788</v>
      </c>
      <c r="AA42" s="37">
        <v>0.07507380851961198</v>
      </c>
      <c r="AB42" s="38">
        <v>0.011395398838959363</v>
      </c>
    </row>
    <row r="43" spans="1:28" s="77" customFormat="1" ht="13.5" customHeight="1">
      <c r="A43" s="339"/>
      <c r="B43" s="25" t="s">
        <v>24</v>
      </c>
      <c r="C43" s="78">
        <v>0</v>
      </c>
      <c r="D43" s="79">
        <v>2</v>
      </c>
      <c r="E43" s="79">
        <v>10</v>
      </c>
      <c r="F43" s="79">
        <v>19</v>
      </c>
      <c r="G43" s="79">
        <v>0</v>
      </c>
      <c r="H43" s="79">
        <v>0</v>
      </c>
      <c r="I43" s="80">
        <v>0</v>
      </c>
      <c r="J43" s="26">
        <f t="shared" si="8"/>
        <v>31</v>
      </c>
      <c r="K43" s="79">
        <v>4</v>
      </c>
      <c r="L43" s="80">
        <v>0</v>
      </c>
      <c r="M43" s="29">
        <v>2877</v>
      </c>
      <c r="N43" s="30">
        <v>328</v>
      </c>
      <c r="O43" s="31">
        <v>32</v>
      </c>
      <c r="P43" s="32">
        <f t="shared" si="0"/>
        <v>0</v>
      </c>
      <c r="Q43" s="33">
        <f t="shared" si="1"/>
        <v>0.2</v>
      </c>
      <c r="R43" s="33">
        <f t="shared" si="2"/>
        <v>1.25</v>
      </c>
      <c r="S43" s="33">
        <f t="shared" si="3"/>
        <v>1.1176470588235294</v>
      </c>
      <c r="T43" s="33">
        <f t="shared" si="4"/>
        <v>0</v>
      </c>
      <c r="U43" s="33">
        <f t="shared" si="5"/>
        <v>0</v>
      </c>
      <c r="V43" s="34">
        <f t="shared" si="6"/>
        <v>0</v>
      </c>
      <c r="W43" s="35">
        <f t="shared" si="7"/>
        <v>0.5081967213114754</v>
      </c>
      <c r="X43" s="33">
        <v>0.06557377049180328</v>
      </c>
      <c r="Y43" s="34">
        <v>0</v>
      </c>
      <c r="Z43" s="36">
        <v>0.653269754768392</v>
      </c>
      <c r="AA43" s="37">
        <v>0.06915454353784524</v>
      </c>
      <c r="AB43" s="38">
        <v>0.006883200688320069</v>
      </c>
    </row>
    <row r="44" spans="1:28" s="77" customFormat="1" ht="13.5" customHeight="1">
      <c r="A44" s="340"/>
      <c r="B44" s="25" t="s">
        <v>25</v>
      </c>
      <c r="C44" s="78">
        <v>0</v>
      </c>
      <c r="D44" s="79">
        <v>0</v>
      </c>
      <c r="E44" s="79">
        <v>9</v>
      </c>
      <c r="F44" s="79">
        <v>14</v>
      </c>
      <c r="G44" s="79">
        <v>2</v>
      </c>
      <c r="H44" s="79">
        <v>0</v>
      </c>
      <c r="I44" s="80">
        <v>0</v>
      </c>
      <c r="J44" s="26">
        <f t="shared" si="8"/>
        <v>25</v>
      </c>
      <c r="K44" s="79">
        <v>2</v>
      </c>
      <c r="L44" s="80">
        <v>0</v>
      </c>
      <c r="M44" s="29">
        <v>2153</v>
      </c>
      <c r="N44" s="30">
        <v>332</v>
      </c>
      <c r="O44" s="31">
        <v>9</v>
      </c>
      <c r="P44" s="32">
        <f t="shared" si="0"/>
        <v>0</v>
      </c>
      <c r="Q44" s="33">
        <f t="shared" si="1"/>
        <v>0</v>
      </c>
      <c r="R44" s="33">
        <f t="shared" si="2"/>
        <v>1.125</v>
      </c>
      <c r="S44" s="33">
        <f t="shared" si="3"/>
        <v>0.8235294117647058</v>
      </c>
      <c r="T44" s="33">
        <f t="shared" si="4"/>
        <v>0.2857142857142857</v>
      </c>
      <c r="U44" s="33">
        <f t="shared" si="5"/>
        <v>0</v>
      </c>
      <c r="V44" s="34">
        <f t="shared" si="6"/>
        <v>0</v>
      </c>
      <c r="W44" s="35">
        <f t="shared" si="7"/>
        <v>0.4098360655737705</v>
      </c>
      <c r="X44" s="33">
        <v>0.03278688524590164</v>
      </c>
      <c r="Y44" s="34">
        <v>0</v>
      </c>
      <c r="Z44" s="36">
        <v>0.489652035478735</v>
      </c>
      <c r="AA44" s="37">
        <v>0.07002742037544822</v>
      </c>
      <c r="AB44" s="38">
        <v>0.001935483870967742</v>
      </c>
    </row>
    <row r="45" spans="1:28" s="77" customFormat="1" ht="13.5" customHeight="1">
      <c r="A45" s="338">
        <v>7</v>
      </c>
      <c r="B45" s="84" t="s">
        <v>26</v>
      </c>
      <c r="C45" s="85">
        <v>0</v>
      </c>
      <c r="D45" s="86">
        <v>5</v>
      </c>
      <c r="E45" s="86">
        <v>7</v>
      </c>
      <c r="F45" s="86">
        <v>13</v>
      </c>
      <c r="G45" s="86">
        <v>0</v>
      </c>
      <c r="H45" s="86">
        <v>0</v>
      </c>
      <c r="I45" s="87">
        <v>0</v>
      </c>
      <c r="J45" s="219">
        <f t="shared" si="8"/>
        <v>25</v>
      </c>
      <c r="K45" s="86">
        <v>2</v>
      </c>
      <c r="L45" s="87">
        <v>0</v>
      </c>
      <c r="M45" s="66">
        <v>1488</v>
      </c>
      <c r="N45" s="67">
        <v>712</v>
      </c>
      <c r="O45" s="69">
        <v>20</v>
      </c>
      <c r="P45" s="88">
        <f t="shared" si="0"/>
        <v>0</v>
      </c>
      <c r="Q45" s="89">
        <f t="shared" si="1"/>
        <v>0.5</v>
      </c>
      <c r="R45" s="89">
        <f t="shared" si="2"/>
        <v>0.875</v>
      </c>
      <c r="S45" s="89">
        <f t="shared" si="3"/>
        <v>0.7647058823529411</v>
      </c>
      <c r="T45" s="89">
        <f t="shared" si="4"/>
        <v>0</v>
      </c>
      <c r="U45" s="89">
        <f t="shared" si="5"/>
        <v>0</v>
      </c>
      <c r="V45" s="90">
        <f t="shared" si="6"/>
        <v>0</v>
      </c>
      <c r="W45" s="91">
        <f t="shared" si="7"/>
        <v>0.4098360655737705</v>
      </c>
      <c r="X45" s="89">
        <v>0.03278688524590164</v>
      </c>
      <c r="Y45" s="90">
        <v>0</v>
      </c>
      <c r="Z45" s="73">
        <v>0.340659340659341</v>
      </c>
      <c r="AA45" s="58">
        <v>0.15017928707023834</v>
      </c>
      <c r="AB45" s="59">
        <v>0.004312203536006899</v>
      </c>
    </row>
    <row r="46" spans="1:28" s="77" customFormat="1" ht="13.5" customHeight="1">
      <c r="A46" s="339"/>
      <c r="B46" s="25" t="s">
        <v>27</v>
      </c>
      <c r="C46" s="78">
        <v>0</v>
      </c>
      <c r="D46" s="79">
        <v>1</v>
      </c>
      <c r="E46" s="79">
        <v>14</v>
      </c>
      <c r="F46" s="79">
        <v>6</v>
      </c>
      <c r="G46" s="79">
        <v>0</v>
      </c>
      <c r="H46" s="79">
        <v>0</v>
      </c>
      <c r="I46" s="80">
        <v>0</v>
      </c>
      <c r="J46" s="26">
        <f t="shared" si="8"/>
        <v>21</v>
      </c>
      <c r="K46" s="79">
        <v>0</v>
      </c>
      <c r="L46" s="80">
        <v>0</v>
      </c>
      <c r="M46" s="29">
        <v>1204</v>
      </c>
      <c r="N46" s="30">
        <v>868</v>
      </c>
      <c r="O46" s="31">
        <v>11</v>
      </c>
      <c r="P46" s="32">
        <f t="shared" si="0"/>
        <v>0</v>
      </c>
      <c r="Q46" s="33">
        <f t="shared" si="1"/>
        <v>0.1</v>
      </c>
      <c r="R46" s="33">
        <f t="shared" si="2"/>
        <v>1.75</v>
      </c>
      <c r="S46" s="33">
        <f t="shared" si="3"/>
        <v>0.35294117647058826</v>
      </c>
      <c r="T46" s="33">
        <f t="shared" si="4"/>
        <v>0</v>
      </c>
      <c r="U46" s="33">
        <f t="shared" si="5"/>
        <v>0</v>
      </c>
      <c r="V46" s="34">
        <f t="shared" si="6"/>
        <v>0</v>
      </c>
      <c r="W46" s="35">
        <f t="shared" si="7"/>
        <v>0.3442622950819672</v>
      </c>
      <c r="X46" s="33">
        <v>0</v>
      </c>
      <c r="Y46" s="34">
        <v>0</v>
      </c>
      <c r="Z46" s="36">
        <v>0.27741935483871</v>
      </c>
      <c r="AA46" s="37">
        <v>0.1831610044313146</v>
      </c>
      <c r="AB46" s="38">
        <v>0.0023722234203148586</v>
      </c>
    </row>
    <row r="47" spans="1:28" s="77" customFormat="1" ht="13.5" customHeight="1">
      <c r="A47" s="339"/>
      <c r="B47" s="25" t="s">
        <v>28</v>
      </c>
      <c r="C47" s="78">
        <v>0</v>
      </c>
      <c r="D47" s="79">
        <v>0</v>
      </c>
      <c r="E47" s="79">
        <v>1</v>
      </c>
      <c r="F47" s="79">
        <v>2</v>
      </c>
      <c r="G47" s="79">
        <v>0</v>
      </c>
      <c r="H47" s="79">
        <v>0</v>
      </c>
      <c r="I47" s="80">
        <v>0</v>
      </c>
      <c r="J47" s="26">
        <f t="shared" si="8"/>
        <v>3</v>
      </c>
      <c r="K47" s="79">
        <v>0</v>
      </c>
      <c r="L47" s="80">
        <v>0</v>
      </c>
      <c r="M47" s="29">
        <v>716</v>
      </c>
      <c r="N47" s="30">
        <v>810</v>
      </c>
      <c r="O47" s="31">
        <v>16</v>
      </c>
      <c r="P47" s="32">
        <f t="shared" si="0"/>
        <v>0</v>
      </c>
      <c r="Q47" s="33">
        <f t="shared" si="1"/>
        <v>0</v>
      </c>
      <c r="R47" s="33">
        <f t="shared" si="2"/>
        <v>0.125</v>
      </c>
      <c r="S47" s="33">
        <f t="shared" si="3"/>
        <v>0.11764705882352941</v>
      </c>
      <c r="T47" s="33">
        <f t="shared" si="4"/>
        <v>0</v>
      </c>
      <c r="U47" s="33">
        <f t="shared" si="5"/>
        <v>0</v>
      </c>
      <c r="V47" s="34">
        <f t="shared" si="6"/>
        <v>0</v>
      </c>
      <c r="W47" s="35">
        <f t="shared" si="7"/>
        <v>0.04918032786885246</v>
      </c>
      <c r="X47" s="33">
        <v>0</v>
      </c>
      <c r="Y47" s="34">
        <v>0</v>
      </c>
      <c r="Z47" s="36">
        <v>0.163769441903019</v>
      </c>
      <c r="AA47" s="37">
        <v>0.17077798861480076</v>
      </c>
      <c r="AB47" s="38">
        <v>0.0034752389226759338</v>
      </c>
    </row>
    <row r="48" spans="1:28" s="77" customFormat="1" ht="13.5" customHeight="1">
      <c r="A48" s="340"/>
      <c r="B48" s="39" t="s">
        <v>29</v>
      </c>
      <c r="C48" s="81">
        <v>0</v>
      </c>
      <c r="D48" s="82">
        <v>0</v>
      </c>
      <c r="E48" s="82">
        <v>4</v>
      </c>
      <c r="F48" s="82">
        <v>1</v>
      </c>
      <c r="G48" s="82">
        <v>0</v>
      </c>
      <c r="H48" s="82">
        <v>0</v>
      </c>
      <c r="I48" s="83">
        <v>0</v>
      </c>
      <c r="J48" s="40">
        <f t="shared" si="8"/>
        <v>5</v>
      </c>
      <c r="K48" s="82">
        <v>0</v>
      </c>
      <c r="L48" s="83">
        <v>0</v>
      </c>
      <c r="M48" s="43">
        <v>465</v>
      </c>
      <c r="N48" s="44">
        <v>560</v>
      </c>
      <c r="O48" s="45">
        <v>17</v>
      </c>
      <c r="P48" s="46">
        <f t="shared" si="0"/>
        <v>0</v>
      </c>
      <c r="Q48" s="47">
        <f t="shared" si="1"/>
        <v>0</v>
      </c>
      <c r="R48" s="47">
        <f t="shared" si="2"/>
        <v>0.5</v>
      </c>
      <c r="S48" s="47">
        <f t="shared" si="3"/>
        <v>0.058823529411764705</v>
      </c>
      <c r="T48" s="47">
        <f t="shared" si="4"/>
        <v>0</v>
      </c>
      <c r="U48" s="47">
        <f t="shared" si="5"/>
        <v>0</v>
      </c>
      <c r="V48" s="48">
        <f t="shared" si="6"/>
        <v>0</v>
      </c>
      <c r="W48" s="49">
        <f t="shared" si="7"/>
        <v>0.08196721311475409</v>
      </c>
      <c r="X48" s="47">
        <v>0</v>
      </c>
      <c r="Y48" s="48">
        <v>0</v>
      </c>
      <c r="Z48" s="50">
        <v>0.106358645928637</v>
      </c>
      <c r="AA48" s="51">
        <v>0.11806873286949188</v>
      </c>
      <c r="AB48" s="52">
        <v>0.003651987110633727</v>
      </c>
    </row>
    <row r="49" spans="1:28" s="77" customFormat="1" ht="13.5" customHeight="1">
      <c r="A49" s="338">
        <v>8</v>
      </c>
      <c r="B49" s="25" t="s">
        <v>30</v>
      </c>
      <c r="C49" s="78">
        <v>0</v>
      </c>
      <c r="D49" s="79">
        <v>0</v>
      </c>
      <c r="E49" s="79">
        <v>3</v>
      </c>
      <c r="F49" s="79">
        <v>0</v>
      </c>
      <c r="G49" s="79">
        <v>0</v>
      </c>
      <c r="H49" s="79">
        <v>0</v>
      </c>
      <c r="I49" s="80">
        <v>0</v>
      </c>
      <c r="J49" s="26">
        <f t="shared" si="8"/>
        <v>3</v>
      </c>
      <c r="K49" s="79">
        <v>0</v>
      </c>
      <c r="L49" s="80">
        <v>0</v>
      </c>
      <c r="M49" s="29">
        <v>198</v>
      </c>
      <c r="N49" s="30">
        <v>321</v>
      </c>
      <c r="O49" s="31">
        <v>14</v>
      </c>
      <c r="P49" s="32">
        <f t="shared" si="0"/>
        <v>0</v>
      </c>
      <c r="Q49" s="33">
        <f t="shared" si="1"/>
        <v>0</v>
      </c>
      <c r="R49" s="33">
        <f t="shared" si="2"/>
        <v>0.375</v>
      </c>
      <c r="S49" s="33">
        <f t="shared" si="3"/>
        <v>0</v>
      </c>
      <c r="T49" s="33">
        <f t="shared" si="4"/>
        <v>0</v>
      </c>
      <c r="U49" s="33">
        <f t="shared" si="5"/>
        <v>0</v>
      </c>
      <c r="V49" s="34">
        <f t="shared" si="6"/>
        <v>0</v>
      </c>
      <c r="W49" s="35">
        <f t="shared" si="7"/>
        <v>0.04918032786885246</v>
      </c>
      <c r="X49" s="33">
        <v>0</v>
      </c>
      <c r="Y49" s="34">
        <v>0</v>
      </c>
      <c r="Z49" s="36">
        <v>0.0454545454545455</v>
      </c>
      <c r="AA49" s="37">
        <v>0.06766441821247893</v>
      </c>
      <c r="AB49" s="38">
        <v>0.003003647285990131</v>
      </c>
    </row>
    <row r="50" spans="1:28" s="77" customFormat="1" ht="13.5" customHeight="1">
      <c r="A50" s="339"/>
      <c r="B50" s="25" t="s">
        <v>31</v>
      </c>
      <c r="C50" s="78">
        <v>0</v>
      </c>
      <c r="D50" s="79">
        <v>0</v>
      </c>
      <c r="E50" s="79">
        <v>3</v>
      </c>
      <c r="F50" s="79">
        <v>0</v>
      </c>
      <c r="G50" s="79">
        <v>0</v>
      </c>
      <c r="H50" s="79">
        <v>0</v>
      </c>
      <c r="I50" s="80">
        <v>0</v>
      </c>
      <c r="J50" s="26">
        <f t="shared" si="8"/>
        <v>3</v>
      </c>
      <c r="K50" s="79">
        <v>0</v>
      </c>
      <c r="L50" s="80">
        <v>0</v>
      </c>
      <c r="M50" s="29">
        <v>96</v>
      </c>
      <c r="N50" s="30">
        <v>235</v>
      </c>
      <c r="O50" s="31">
        <v>9</v>
      </c>
      <c r="P50" s="32">
        <f t="shared" si="0"/>
        <v>0</v>
      </c>
      <c r="Q50" s="33">
        <f t="shared" si="1"/>
        <v>0</v>
      </c>
      <c r="R50" s="33">
        <f t="shared" si="2"/>
        <v>0.375</v>
      </c>
      <c r="S50" s="33">
        <f t="shared" si="3"/>
        <v>0</v>
      </c>
      <c r="T50" s="33">
        <f t="shared" si="4"/>
        <v>0</v>
      </c>
      <c r="U50" s="33">
        <f t="shared" si="5"/>
        <v>0</v>
      </c>
      <c r="V50" s="34">
        <f t="shared" si="6"/>
        <v>0</v>
      </c>
      <c r="W50" s="35">
        <f t="shared" si="7"/>
        <v>0.04918032786885246</v>
      </c>
      <c r="X50" s="33">
        <v>0</v>
      </c>
      <c r="Y50" s="34">
        <v>0</v>
      </c>
      <c r="Z50" s="36">
        <v>0.0233406272793581</v>
      </c>
      <c r="AA50" s="37">
        <v>0.05</v>
      </c>
      <c r="AB50" s="38">
        <v>0.001954821894005213</v>
      </c>
    </row>
    <row r="51" spans="1:28" s="77" customFormat="1" ht="13.5" customHeight="1">
      <c r="A51" s="339"/>
      <c r="B51" s="25" t="s">
        <v>32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f t="shared" si="8"/>
        <v>0</v>
      </c>
      <c r="K51" s="79">
        <v>0</v>
      </c>
      <c r="L51" s="80">
        <v>0</v>
      </c>
      <c r="M51" s="29">
        <v>48</v>
      </c>
      <c r="N51" s="30">
        <v>143</v>
      </c>
      <c r="O51" s="31">
        <v>1</v>
      </c>
      <c r="P51" s="32">
        <f t="shared" si="0"/>
        <v>0</v>
      </c>
      <c r="Q51" s="33">
        <f t="shared" si="1"/>
        <v>0</v>
      </c>
      <c r="R51" s="33">
        <f t="shared" si="2"/>
        <v>0</v>
      </c>
      <c r="S51" s="33">
        <f t="shared" si="3"/>
        <v>0</v>
      </c>
      <c r="T51" s="33">
        <f t="shared" si="4"/>
        <v>0</v>
      </c>
      <c r="U51" s="33">
        <f t="shared" si="5"/>
        <v>0</v>
      </c>
      <c r="V51" s="34">
        <f t="shared" si="6"/>
        <v>0</v>
      </c>
      <c r="W51" s="35">
        <f t="shared" si="7"/>
        <v>0</v>
      </c>
      <c r="X51" s="33">
        <v>0</v>
      </c>
      <c r="Y51" s="34">
        <v>0</v>
      </c>
      <c r="Z51" s="36">
        <v>0.0113421550094518</v>
      </c>
      <c r="AA51" s="37">
        <v>0.030406123750797362</v>
      </c>
      <c r="AB51" s="38">
        <v>0.0002228163992869875</v>
      </c>
    </row>
    <row r="52" spans="1:28" s="77" customFormat="1" ht="13.5" customHeight="1">
      <c r="A52" s="339"/>
      <c r="B52" s="25" t="s">
        <v>33</v>
      </c>
      <c r="C52" s="78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80">
        <v>0</v>
      </c>
      <c r="J52" s="26">
        <f t="shared" si="8"/>
        <v>0</v>
      </c>
      <c r="K52" s="79">
        <v>0</v>
      </c>
      <c r="L52" s="80">
        <v>0</v>
      </c>
      <c r="M52" s="29">
        <v>55</v>
      </c>
      <c r="N52" s="30">
        <v>101</v>
      </c>
      <c r="O52" s="31">
        <v>6</v>
      </c>
      <c r="P52" s="32">
        <f t="shared" si="0"/>
        <v>0</v>
      </c>
      <c r="Q52" s="33">
        <f t="shared" si="1"/>
        <v>0</v>
      </c>
      <c r="R52" s="33">
        <f t="shared" si="2"/>
        <v>0</v>
      </c>
      <c r="S52" s="33">
        <f t="shared" si="3"/>
        <v>0</v>
      </c>
      <c r="T52" s="33">
        <f t="shared" si="4"/>
        <v>0</v>
      </c>
      <c r="U52" s="33">
        <f t="shared" si="5"/>
        <v>0</v>
      </c>
      <c r="V52" s="34">
        <f t="shared" si="6"/>
        <v>0</v>
      </c>
      <c r="W52" s="35">
        <f t="shared" si="7"/>
        <v>0</v>
      </c>
      <c r="X52" s="33">
        <v>0</v>
      </c>
      <c r="Y52" s="34">
        <v>0</v>
      </c>
      <c r="Z52" s="36">
        <v>0.0126553152323976</v>
      </c>
      <c r="AA52" s="37">
        <v>0.021326013513513514</v>
      </c>
      <c r="AB52" s="38">
        <v>0.0012989824637367395</v>
      </c>
    </row>
    <row r="53" spans="1:28" s="77" customFormat="1" ht="13.5" customHeight="1">
      <c r="A53" s="340"/>
      <c r="B53" s="39" t="s">
        <v>34</v>
      </c>
      <c r="C53" s="81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3">
        <v>0</v>
      </c>
      <c r="J53" s="40">
        <f t="shared" si="8"/>
        <v>0</v>
      </c>
      <c r="K53" s="82">
        <v>0</v>
      </c>
      <c r="L53" s="83">
        <v>0</v>
      </c>
      <c r="M53" s="43">
        <v>45</v>
      </c>
      <c r="N53" s="44">
        <v>113</v>
      </c>
      <c r="O53" s="45">
        <v>6</v>
      </c>
      <c r="P53" s="46">
        <f t="shared" si="0"/>
        <v>0</v>
      </c>
      <c r="Q53" s="47">
        <f t="shared" si="1"/>
        <v>0</v>
      </c>
      <c r="R53" s="47">
        <f t="shared" si="2"/>
        <v>0</v>
      </c>
      <c r="S53" s="47">
        <f t="shared" si="3"/>
        <v>0</v>
      </c>
      <c r="T53" s="47">
        <f t="shared" si="4"/>
        <v>0</v>
      </c>
      <c r="U53" s="47">
        <f t="shared" si="5"/>
        <v>0</v>
      </c>
      <c r="V53" s="48">
        <f t="shared" si="6"/>
        <v>0</v>
      </c>
      <c r="W53" s="49">
        <f t="shared" si="7"/>
        <v>0</v>
      </c>
      <c r="X53" s="47">
        <v>0</v>
      </c>
      <c r="Y53" s="48">
        <v>0</v>
      </c>
      <c r="Z53" s="50">
        <v>0.0103092783505155</v>
      </c>
      <c r="AA53" s="51">
        <v>0.023849725622625582</v>
      </c>
      <c r="AB53" s="52">
        <v>0.0012914334911752045</v>
      </c>
    </row>
    <row r="54" spans="1:28" s="77" customFormat="1" ht="13.5" customHeight="1">
      <c r="A54" s="338">
        <v>9</v>
      </c>
      <c r="B54" s="25" t="s">
        <v>35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f t="shared" si="8"/>
        <v>0</v>
      </c>
      <c r="K54" s="79">
        <v>0</v>
      </c>
      <c r="L54" s="80">
        <v>0</v>
      </c>
      <c r="M54" s="29">
        <v>40</v>
      </c>
      <c r="N54" s="30">
        <v>110</v>
      </c>
      <c r="O54" s="31">
        <v>4</v>
      </c>
      <c r="P54" s="32">
        <f t="shared" si="0"/>
        <v>0</v>
      </c>
      <c r="Q54" s="33">
        <f t="shared" si="1"/>
        <v>0</v>
      </c>
      <c r="R54" s="33">
        <f t="shared" si="2"/>
        <v>0</v>
      </c>
      <c r="S54" s="33">
        <f t="shared" si="3"/>
        <v>0</v>
      </c>
      <c r="T54" s="33">
        <f t="shared" si="4"/>
        <v>0</v>
      </c>
      <c r="U54" s="33">
        <f t="shared" si="5"/>
        <v>0</v>
      </c>
      <c r="V54" s="34">
        <f t="shared" si="6"/>
        <v>0</v>
      </c>
      <c r="W54" s="35">
        <f t="shared" si="7"/>
        <v>0</v>
      </c>
      <c r="X54" s="33">
        <v>0</v>
      </c>
      <c r="Y54" s="34">
        <v>0</v>
      </c>
      <c r="Z54" s="36">
        <v>0.00913659205116492</v>
      </c>
      <c r="AA54" s="37">
        <v>0.023206751054852322</v>
      </c>
      <c r="AB54" s="38">
        <v>0.0008589220528237063</v>
      </c>
    </row>
    <row r="55" spans="1:28" s="77" customFormat="1" ht="13.5" customHeight="1">
      <c r="A55" s="339"/>
      <c r="B55" s="25" t="s">
        <v>36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f t="shared" si="8"/>
        <v>0</v>
      </c>
      <c r="K55" s="79">
        <v>0</v>
      </c>
      <c r="L55" s="80">
        <v>0</v>
      </c>
      <c r="M55" s="29">
        <v>36</v>
      </c>
      <c r="N55" s="30">
        <v>190</v>
      </c>
      <c r="O55" s="31">
        <v>2</v>
      </c>
      <c r="P55" s="32">
        <f t="shared" si="0"/>
        <v>0</v>
      </c>
      <c r="Q55" s="33">
        <f t="shared" si="1"/>
        <v>0</v>
      </c>
      <c r="R55" s="33">
        <f t="shared" si="2"/>
        <v>0</v>
      </c>
      <c r="S55" s="33">
        <f t="shared" si="3"/>
        <v>0</v>
      </c>
      <c r="T55" s="33">
        <f t="shared" si="4"/>
        <v>0</v>
      </c>
      <c r="U55" s="33">
        <f t="shared" si="5"/>
        <v>0</v>
      </c>
      <c r="V55" s="34">
        <f t="shared" si="6"/>
        <v>0</v>
      </c>
      <c r="W55" s="35">
        <f t="shared" si="7"/>
        <v>0</v>
      </c>
      <c r="X55" s="33">
        <v>0</v>
      </c>
      <c r="Y55" s="34">
        <v>0</v>
      </c>
      <c r="Z55" s="36">
        <v>0.00831985209151837</v>
      </c>
      <c r="AA55" s="37">
        <v>0.04013519222644698</v>
      </c>
      <c r="AB55" s="38">
        <v>0.00042927666881305</v>
      </c>
    </row>
    <row r="56" spans="1:28" s="77" customFormat="1" ht="13.5" customHeight="1">
      <c r="A56" s="339"/>
      <c r="B56" s="25" t="s">
        <v>37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2</v>
      </c>
      <c r="I56" s="80">
        <v>0</v>
      </c>
      <c r="J56" s="26">
        <f t="shared" si="8"/>
        <v>2</v>
      </c>
      <c r="K56" s="79">
        <v>0</v>
      </c>
      <c r="L56" s="80">
        <v>0</v>
      </c>
      <c r="M56" s="29">
        <v>29</v>
      </c>
      <c r="N56" s="30">
        <v>103</v>
      </c>
      <c r="O56" s="31">
        <v>12</v>
      </c>
      <c r="P56" s="32">
        <f t="shared" si="0"/>
        <v>0</v>
      </c>
      <c r="Q56" s="33">
        <f t="shared" si="1"/>
        <v>0</v>
      </c>
      <c r="R56" s="33">
        <f t="shared" si="2"/>
        <v>0</v>
      </c>
      <c r="S56" s="33">
        <f t="shared" si="3"/>
        <v>0</v>
      </c>
      <c r="T56" s="33">
        <f t="shared" si="4"/>
        <v>0</v>
      </c>
      <c r="U56" s="33">
        <f t="shared" si="5"/>
        <v>0.2857142857142857</v>
      </c>
      <c r="V56" s="34">
        <f t="shared" si="6"/>
        <v>0</v>
      </c>
      <c r="W56" s="35">
        <f t="shared" si="7"/>
        <v>0.03278688524590164</v>
      </c>
      <c r="X56" s="33">
        <v>0</v>
      </c>
      <c r="Y56" s="34">
        <v>0</v>
      </c>
      <c r="Z56" s="36">
        <v>0.00666513445185015</v>
      </c>
      <c r="AA56" s="37">
        <v>0.021762095922248044</v>
      </c>
      <c r="AB56" s="38">
        <v>0.002585649644473174</v>
      </c>
    </row>
    <row r="57" spans="1:28" s="77" customFormat="1" ht="13.5" customHeight="1">
      <c r="A57" s="346"/>
      <c r="B57" s="39" t="s">
        <v>38</v>
      </c>
      <c r="C57" s="81">
        <v>0</v>
      </c>
      <c r="D57" s="82">
        <v>0</v>
      </c>
      <c r="E57" s="82">
        <v>0</v>
      </c>
      <c r="F57" s="82">
        <v>0</v>
      </c>
      <c r="G57" s="82">
        <v>0</v>
      </c>
      <c r="H57" s="82">
        <v>2</v>
      </c>
      <c r="I57" s="83">
        <v>0</v>
      </c>
      <c r="J57" s="26">
        <f t="shared" si="8"/>
        <v>2</v>
      </c>
      <c r="K57" s="82">
        <v>0</v>
      </c>
      <c r="L57" s="83">
        <v>0</v>
      </c>
      <c r="M57" s="43">
        <v>36</v>
      </c>
      <c r="N57" s="44">
        <v>97</v>
      </c>
      <c r="O57" s="45">
        <v>7</v>
      </c>
      <c r="P57" s="215">
        <f t="shared" si="0"/>
        <v>0</v>
      </c>
      <c r="Q57" s="216">
        <f t="shared" si="1"/>
        <v>0</v>
      </c>
      <c r="R57" s="216">
        <f t="shared" si="2"/>
        <v>0</v>
      </c>
      <c r="S57" s="216">
        <f t="shared" si="3"/>
        <v>0</v>
      </c>
      <c r="T57" s="216">
        <f t="shared" si="4"/>
        <v>0</v>
      </c>
      <c r="U57" s="216">
        <f t="shared" si="5"/>
        <v>0.2857142857142857</v>
      </c>
      <c r="V57" s="217">
        <f t="shared" si="6"/>
        <v>0</v>
      </c>
      <c r="W57" s="221">
        <f t="shared" si="7"/>
        <v>0.03278688524590164</v>
      </c>
      <c r="X57" s="33">
        <v>0</v>
      </c>
      <c r="Y57" s="34">
        <v>0</v>
      </c>
      <c r="Z57" s="36">
        <v>0.00820606336904491</v>
      </c>
      <c r="AA57" s="37">
        <v>0.02045550400674821</v>
      </c>
      <c r="AB57" s="38">
        <v>0.0015044057597249087</v>
      </c>
    </row>
    <row r="58" spans="1:28" s="77" customFormat="1" ht="15.75" customHeight="1">
      <c r="A58" s="350" t="s">
        <v>61</v>
      </c>
      <c r="B58" s="351"/>
      <c r="C58" s="92">
        <f>SUM(C5:C57)</f>
        <v>1243</v>
      </c>
      <c r="D58" s="93">
        <f aca="true" t="shared" si="9" ref="D58:I58">SUM(D5:D57)</f>
        <v>2303</v>
      </c>
      <c r="E58" s="93">
        <f t="shared" si="9"/>
        <v>1998</v>
      </c>
      <c r="F58" s="93">
        <f t="shared" si="9"/>
        <v>5931</v>
      </c>
      <c r="G58" s="93">
        <f t="shared" si="9"/>
        <v>2015</v>
      </c>
      <c r="H58" s="93">
        <f t="shared" si="9"/>
        <v>2386</v>
      </c>
      <c r="I58" s="94">
        <f t="shared" si="9"/>
        <v>1666</v>
      </c>
      <c r="J58" s="220">
        <f>SUM(C58:I58)</f>
        <v>17542</v>
      </c>
      <c r="K58" s="93">
        <f>SUM(K5:K57)</f>
        <v>18604</v>
      </c>
      <c r="L58" s="94">
        <v>10211</v>
      </c>
      <c r="M58" s="95">
        <f>SUM(M5:M57)</f>
        <v>956032</v>
      </c>
      <c r="N58" s="96">
        <f>SUM(N5:N57)</f>
        <v>1511249</v>
      </c>
      <c r="O58" s="97">
        <v>776468</v>
      </c>
      <c r="P58" s="215">
        <f>C58/5</f>
        <v>248.6</v>
      </c>
      <c r="Q58" s="216">
        <f>SUM(D5:D57)/10</f>
        <v>230.3</v>
      </c>
      <c r="R58" s="216">
        <f t="shared" si="2"/>
        <v>249.75</v>
      </c>
      <c r="S58" s="216">
        <f>SUM(F5:F57)/17</f>
        <v>348.88235294117646</v>
      </c>
      <c r="T58" s="216">
        <f>SUM(G5:G57)/7</f>
        <v>287.85714285714283</v>
      </c>
      <c r="U58" s="216">
        <f>SUM(H5:H57)/7</f>
        <v>340.85714285714283</v>
      </c>
      <c r="V58" s="217">
        <f>SUM(I5:I57)/7</f>
        <v>238</v>
      </c>
      <c r="W58" s="221">
        <f>SUM(W5:W57)</f>
        <v>287.5737704918033</v>
      </c>
      <c r="X58" s="99">
        <f>SUM(X5:X57)</f>
        <v>291.7374487704919</v>
      </c>
      <c r="Y58" s="100">
        <v>159.546875</v>
      </c>
      <c r="Z58" s="102">
        <f>SUM(Z5:Z57)</f>
        <v>204.7026202548144</v>
      </c>
      <c r="AA58" s="103">
        <v>320.4763492451418</v>
      </c>
      <c r="AB58" s="104">
        <v>166.13012483904413</v>
      </c>
    </row>
    <row r="59" spans="13:28" ht="13.5" customHeight="1">
      <c r="M59" s="3"/>
      <c r="Q59" s="253" t="s">
        <v>119</v>
      </c>
      <c r="AB59" s="155"/>
    </row>
    <row r="60" spans="15:28" ht="12">
      <c r="O60" s="253"/>
      <c r="AB60" s="155"/>
    </row>
    <row r="65" ht="14.25">
      <c r="AB65" s="252"/>
    </row>
  </sheetData>
  <mergeCells count="21">
    <mergeCell ref="A54:A57"/>
    <mergeCell ref="Z3:AB3"/>
    <mergeCell ref="A58:B58"/>
    <mergeCell ref="A19:A22"/>
    <mergeCell ref="A23:A26"/>
    <mergeCell ref="A27:A31"/>
    <mergeCell ref="A32:A35"/>
    <mergeCell ref="A36:A39"/>
    <mergeCell ref="A40:A44"/>
    <mergeCell ref="A45:A48"/>
    <mergeCell ref="A49:A53"/>
    <mergeCell ref="A13:A18"/>
    <mergeCell ref="A9:A12"/>
    <mergeCell ref="A5:A8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  <ignoredErrors>
    <ignoredError sqref="J5:J18" formulaRange="1"/>
    <ignoredError sqref="J5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AB60"/>
  <sheetViews>
    <sheetView showZeros="0" zoomScale="68" zoomScaleNormal="68" workbookViewId="0" topLeftCell="A19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/>
      <c r="H5" s="13"/>
      <c r="I5" s="14"/>
      <c r="J5" s="12"/>
      <c r="K5" s="13">
        <v>1</v>
      </c>
      <c r="L5" s="256">
        <v>0</v>
      </c>
      <c r="M5" s="74">
        <v>10</v>
      </c>
      <c r="N5" s="75">
        <v>19</v>
      </c>
      <c r="O5" s="17">
        <v>7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0.02564102564102564</v>
      </c>
      <c r="Y5" s="258">
        <v>0</v>
      </c>
      <c r="Z5" s="131">
        <v>0.0033200531208499337</v>
      </c>
      <c r="AA5" s="132">
        <v>0.006229508196721312</v>
      </c>
      <c r="AB5" s="24">
        <v>0.00234270414993306</v>
      </c>
    </row>
    <row r="6" spans="1:28" s="119" customFormat="1" ht="13.5" customHeight="1">
      <c r="A6" s="353"/>
      <c r="B6" s="134" t="s">
        <v>1</v>
      </c>
      <c r="C6" s="26"/>
      <c r="D6" s="27"/>
      <c r="E6" s="27"/>
      <c r="F6" s="27"/>
      <c r="G6" s="27"/>
      <c r="H6" s="27"/>
      <c r="I6" s="28"/>
      <c r="J6" s="26"/>
      <c r="K6" s="27">
        <v>0</v>
      </c>
      <c r="L6" s="257">
        <v>0</v>
      </c>
      <c r="M6" s="78">
        <v>9</v>
      </c>
      <c r="N6" s="79">
        <v>19</v>
      </c>
      <c r="O6" s="31">
        <v>20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6" ref="U6:U58">H6/4</f>
        <v>0</v>
      </c>
      <c r="V6" s="34">
        <f t="shared" si="4"/>
        <v>0</v>
      </c>
      <c r="W6" s="35">
        <f aca="true" t="shared" si="7" ref="W6:W58">J6/37</f>
        <v>0</v>
      </c>
      <c r="X6" s="33">
        <v>0</v>
      </c>
      <c r="Y6" s="56">
        <v>0</v>
      </c>
      <c r="Z6" s="136">
        <v>0.0029576076240552087</v>
      </c>
      <c r="AA6" s="137">
        <v>0.006227466404457555</v>
      </c>
      <c r="AB6" s="38">
        <v>0.00662910175671196</v>
      </c>
    </row>
    <row r="7" spans="1:28" s="119" customFormat="1" ht="13.5" customHeight="1">
      <c r="A7" s="353"/>
      <c r="B7" s="134" t="s">
        <v>2</v>
      </c>
      <c r="C7" s="26"/>
      <c r="D7" s="27"/>
      <c r="E7" s="27"/>
      <c r="F7" s="27"/>
      <c r="G7" s="27"/>
      <c r="H7" s="27"/>
      <c r="I7" s="28"/>
      <c r="J7" s="26"/>
      <c r="K7" s="27">
        <v>0</v>
      </c>
      <c r="L7" s="257">
        <v>0</v>
      </c>
      <c r="M7" s="78">
        <v>27</v>
      </c>
      <c r="N7" s="79">
        <v>27</v>
      </c>
      <c r="O7" s="31">
        <v>18</v>
      </c>
      <c r="P7" s="32">
        <f t="shared" si="0"/>
        <v>0</v>
      </c>
      <c r="Q7" s="33">
        <f t="shared" si="5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6"/>
        <v>0</v>
      </c>
      <c r="V7" s="34">
        <f t="shared" si="4"/>
        <v>0</v>
      </c>
      <c r="W7" s="35">
        <f t="shared" si="7"/>
        <v>0</v>
      </c>
      <c r="X7" s="33">
        <v>0</v>
      </c>
      <c r="Y7" s="56">
        <v>0</v>
      </c>
      <c r="Z7" s="136">
        <v>0.008872822872165627</v>
      </c>
      <c r="AA7" s="137">
        <v>0.008840864440078585</v>
      </c>
      <c r="AB7" s="38">
        <v>0.00595041322314049</v>
      </c>
    </row>
    <row r="8" spans="1:28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7"/>
      <c r="I8" s="28"/>
      <c r="J8" s="26"/>
      <c r="K8" s="27">
        <v>0</v>
      </c>
      <c r="L8" s="257">
        <v>0</v>
      </c>
      <c r="M8" s="78">
        <v>11</v>
      </c>
      <c r="N8" s="79">
        <v>25</v>
      </c>
      <c r="O8" s="31">
        <v>32</v>
      </c>
      <c r="P8" s="32">
        <f t="shared" si="0"/>
        <v>0</v>
      </c>
      <c r="Q8" s="33">
        <f t="shared" si="5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6"/>
        <v>0</v>
      </c>
      <c r="V8" s="34">
        <f t="shared" si="4"/>
        <v>0</v>
      </c>
      <c r="W8" s="35">
        <f t="shared" si="7"/>
        <v>0</v>
      </c>
      <c r="X8" s="33">
        <v>0</v>
      </c>
      <c r="Y8" s="56">
        <v>0</v>
      </c>
      <c r="Z8" s="136">
        <v>0.003614853762734144</v>
      </c>
      <c r="AA8" s="137">
        <v>0.008185985592665358</v>
      </c>
      <c r="AB8" s="38">
        <v>0.0105820105820105</v>
      </c>
    </row>
    <row r="9" spans="1:28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1"/>
      <c r="I9" s="262"/>
      <c r="J9" s="219"/>
      <c r="K9" s="261">
        <v>0</v>
      </c>
      <c r="L9" s="263">
        <v>0</v>
      </c>
      <c r="M9" s="85">
        <v>14</v>
      </c>
      <c r="N9" s="86">
        <v>16</v>
      </c>
      <c r="O9" s="69">
        <v>30</v>
      </c>
      <c r="P9" s="88">
        <f t="shared" si="0"/>
        <v>0</v>
      </c>
      <c r="Q9" s="89">
        <f t="shared" si="5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6"/>
        <v>0</v>
      </c>
      <c r="V9" s="90">
        <f t="shared" si="4"/>
        <v>0</v>
      </c>
      <c r="W9" s="91">
        <f t="shared" si="7"/>
        <v>0</v>
      </c>
      <c r="X9" s="89">
        <v>0</v>
      </c>
      <c r="Y9" s="71">
        <v>0</v>
      </c>
      <c r="Z9" s="147">
        <v>0.0046022353714661405</v>
      </c>
      <c r="AA9" s="148">
        <v>0.005244182235332678</v>
      </c>
      <c r="AB9" s="59">
        <v>0.00992720052945069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30"/>
      <c r="I10" s="54"/>
      <c r="J10" s="26"/>
      <c r="K10" s="30">
        <v>1</v>
      </c>
      <c r="L10" s="54">
        <v>0</v>
      </c>
      <c r="M10" s="29">
        <v>14</v>
      </c>
      <c r="N10" s="30">
        <v>13</v>
      </c>
      <c r="O10" s="31">
        <v>18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6"/>
        <v>0</v>
      </c>
      <c r="V10" s="223">
        <f t="shared" si="4"/>
        <v>0</v>
      </c>
      <c r="W10" s="35">
        <f t="shared" si="7"/>
        <v>0</v>
      </c>
      <c r="X10" s="55">
        <v>0.02564102564102564</v>
      </c>
      <c r="Y10" s="56">
        <v>0</v>
      </c>
      <c r="Z10" s="36">
        <v>0.0046037487668530086</v>
      </c>
      <c r="AA10" s="37">
        <v>0.0042622950819672135</v>
      </c>
      <c r="AB10" s="38">
        <v>0.00595238095238095</v>
      </c>
    </row>
    <row r="11" spans="1:28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30"/>
      <c r="I11" s="54"/>
      <c r="J11" s="26"/>
      <c r="K11" s="30">
        <v>0</v>
      </c>
      <c r="L11" s="54">
        <v>0</v>
      </c>
      <c r="M11" s="29">
        <v>13</v>
      </c>
      <c r="N11" s="30">
        <v>12</v>
      </c>
      <c r="O11" s="31">
        <v>19</v>
      </c>
      <c r="P11" s="32">
        <f t="shared" si="0"/>
        <v>0</v>
      </c>
      <c r="Q11" s="33">
        <f t="shared" si="5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6"/>
        <v>0</v>
      </c>
      <c r="V11" s="223">
        <f t="shared" si="4"/>
        <v>0</v>
      </c>
      <c r="W11" s="35">
        <f t="shared" si="7"/>
        <v>0</v>
      </c>
      <c r="X11" s="55">
        <v>0</v>
      </c>
      <c r="Y11" s="56">
        <v>0</v>
      </c>
      <c r="Z11" s="36">
        <v>0.0042763157894736845</v>
      </c>
      <c r="AA11" s="37">
        <v>0.003931847968545216</v>
      </c>
      <c r="AB11" s="38">
        <v>0.00628099173553718</v>
      </c>
    </row>
    <row r="12" spans="1:28" s="145" customFormat="1" ht="13.5" customHeight="1">
      <c r="A12" s="354"/>
      <c r="B12" s="139" t="s">
        <v>7</v>
      </c>
      <c r="C12" s="43"/>
      <c r="D12" s="44"/>
      <c r="E12" s="44"/>
      <c r="F12" s="44">
        <v>2</v>
      </c>
      <c r="G12" s="44"/>
      <c r="H12" s="44"/>
      <c r="I12" s="62"/>
      <c r="J12" s="40">
        <v>2</v>
      </c>
      <c r="K12" s="44">
        <v>3</v>
      </c>
      <c r="L12" s="62">
        <v>0</v>
      </c>
      <c r="M12" s="43">
        <v>16</v>
      </c>
      <c r="N12" s="44">
        <v>16</v>
      </c>
      <c r="O12" s="45">
        <v>25</v>
      </c>
      <c r="P12" s="46">
        <f t="shared" si="0"/>
        <v>0</v>
      </c>
      <c r="Q12" s="47">
        <f t="shared" si="5"/>
        <v>0</v>
      </c>
      <c r="R12" s="47">
        <f t="shared" si="1"/>
        <v>0</v>
      </c>
      <c r="S12" s="47">
        <f t="shared" si="2"/>
        <v>0.18181818181818182</v>
      </c>
      <c r="T12" s="47">
        <f t="shared" si="3"/>
        <v>0</v>
      </c>
      <c r="U12" s="47">
        <f t="shared" si="6"/>
        <v>0</v>
      </c>
      <c r="V12" s="224">
        <f t="shared" si="4"/>
        <v>0</v>
      </c>
      <c r="W12" s="49">
        <f t="shared" si="7"/>
        <v>0.05405405405405406</v>
      </c>
      <c r="X12" s="63">
        <v>0.07692307692307693</v>
      </c>
      <c r="Y12" s="64">
        <v>0</v>
      </c>
      <c r="Z12" s="50">
        <v>0.005261427162117725</v>
      </c>
      <c r="AA12" s="51">
        <v>0.005244182235332678</v>
      </c>
      <c r="AB12" s="52">
        <v>0.00826993053258352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/>
      <c r="G13" s="30"/>
      <c r="H13" s="30"/>
      <c r="I13" s="54"/>
      <c r="J13" s="26"/>
      <c r="K13" s="30">
        <v>0</v>
      </c>
      <c r="L13" s="54">
        <v>1</v>
      </c>
      <c r="M13" s="29">
        <v>26</v>
      </c>
      <c r="N13" s="30">
        <v>9</v>
      </c>
      <c r="O13" s="31">
        <v>26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6"/>
        <v>0</v>
      </c>
      <c r="V13" s="223">
        <f t="shared" si="4"/>
        <v>0</v>
      </c>
      <c r="W13" s="35">
        <f t="shared" si="7"/>
        <v>0</v>
      </c>
      <c r="X13" s="55">
        <v>0</v>
      </c>
      <c r="Y13" s="56">
        <v>0.02564102564102564</v>
      </c>
      <c r="Z13" s="36">
        <v>0.008547008547008548</v>
      </c>
      <c r="AA13" s="37">
        <v>0.002948885976408912</v>
      </c>
      <c r="AB13" s="38">
        <v>0.00860072775388686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30"/>
      <c r="I14" s="54"/>
      <c r="J14" s="26"/>
      <c r="K14" s="30">
        <v>0</v>
      </c>
      <c r="L14" s="54">
        <v>0</v>
      </c>
      <c r="M14" s="29">
        <v>23</v>
      </c>
      <c r="N14" s="30">
        <v>10</v>
      </c>
      <c r="O14" s="31">
        <v>26</v>
      </c>
      <c r="P14" s="32">
        <f t="shared" si="0"/>
        <v>0</v>
      </c>
      <c r="Q14" s="33">
        <f t="shared" si="5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6"/>
        <v>0</v>
      </c>
      <c r="V14" s="34">
        <f t="shared" si="4"/>
        <v>0</v>
      </c>
      <c r="W14" s="35">
        <f t="shared" si="7"/>
        <v>0</v>
      </c>
      <c r="X14" s="55">
        <v>0</v>
      </c>
      <c r="Y14" s="56">
        <v>0</v>
      </c>
      <c r="Z14" s="36">
        <v>0.007560815253122946</v>
      </c>
      <c r="AA14" s="37">
        <v>0.00327653997378768</v>
      </c>
      <c r="AB14" s="38">
        <v>0.0086035737921906</v>
      </c>
    </row>
    <row r="15" spans="1:28" s="145" customFormat="1" ht="13.5" customHeight="1">
      <c r="A15" s="353"/>
      <c r="B15" s="134" t="s">
        <v>10</v>
      </c>
      <c r="C15" s="29"/>
      <c r="D15" s="30"/>
      <c r="E15" s="30"/>
      <c r="F15" s="30"/>
      <c r="G15" s="30"/>
      <c r="H15" s="30"/>
      <c r="I15" s="54"/>
      <c r="J15" s="26"/>
      <c r="K15" s="30">
        <v>0</v>
      </c>
      <c r="L15" s="54">
        <v>0</v>
      </c>
      <c r="M15" s="29">
        <v>18</v>
      </c>
      <c r="N15" s="30">
        <v>13</v>
      </c>
      <c r="O15" s="31">
        <v>29</v>
      </c>
      <c r="P15" s="32">
        <f t="shared" si="0"/>
        <v>0</v>
      </c>
      <c r="Q15" s="33">
        <f t="shared" si="5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6"/>
        <v>0</v>
      </c>
      <c r="V15" s="34">
        <f t="shared" si="4"/>
        <v>0</v>
      </c>
      <c r="W15" s="35">
        <f t="shared" si="7"/>
        <v>0</v>
      </c>
      <c r="X15" s="55">
        <v>0</v>
      </c>
      <c r="Y15" s="56">
        <v>0</v>
      </c>
      <c r="Z15" s="36">
        <v>0.005923000987166831</v>
      </c>
      <c r="AA15" s="37">
        <v>0.00426649163111257</v>
      </c>
      <c r="AB15" s="38">
        <v>0.00959311941779689</v>
      </c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30"/>
      <c r="I16" s="54"/>
      <c r="J16" s="26"/>
      <c r="K16" s="30">
        <v>1</v>
      </c>
      <c r="L16" s="54">
        <v>0</v>
      </c>
      <c r="M16" s="29">
        <v>34</v>
      </c>
      <c r="N16" s="30">
        <v>28</v>
      </c>
      <c r="O16" s="31">
        <v>31</v>
      </c>
      <c r="P16" s="32">
        <f t="shared" si="0"/>
        <v>0</v>
      </c>
      <c r="Q16" s="33">
        <f t="shared" si="5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6"/>
        <v>0</v>
      </c>
      <c r="V16" s="34">
        <f t="shared" si="4"/>
        <v>0</v>
      </c>
      <c r="W16" s="35">
        <f t="shared" si="7"/>
        <v>0</v>
      </c>
      <c r="X16" s="55">
        <v>0.02564102564102564</v>
      </c>
      <c r="Y16" s="56">
        <v>0</v>
      </c>
      <c r="Z16" s="36">
        <v>0.01118421052631579</v>
      </c>
      <c r="AA16" s="37">
        <v>0.009180327868852459</v>
      </c>
      <c r="AB16" s="38">
        <v>0.0102581072137657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v>0</v>
      </c>
      <c r="K17" s="30">
        <v>0</v>
      </c>
      <c r="L17" s="54">
        <v>0</v>
      </c>
      <c r="M17" s="29">
        <v>41</v>
      </c>
      <c r="N17" s="30">
        <v>24</v>
      </c>
      <c r="O17" s="31">
        <v>32</v>
      </c>
      <c r="P17" s="32">
        <f t="shared" si="0"/>
        <v>0</v>
      </c>
      <c r="Q17" s="33">
        <f t="shared" si="5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6"/>
        <v>0</v>
      </c>
      <c r="V17" s="34">
        <f t="shared" si="4"/>
        <v>0</v>
      </c>
      <c r="W17" s="35">
        <f t="shared" si="7"/>
        <v>0</v>
      </c>
      <c r="X17" s="55">
        <v>0</v>
      </c>
      <c r="Y17" s="56">
        <v>0</v>
      </c>
      <c r="Z17" s="36">
        <v>0.013662112629123625</v>
      </c>
      <c r="AA17" s="37">
        <v>0.0078252363873492</v>
      </c>
      <c r="AB17" s="38">
        <v>0.0105890138980807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9">
        <v>0</v>
      </c>
      <c r="K18" s="86">
        <v>0</v>
      </c>
      <c r="L18" s="68">
        <v>0</v>
      </c>
      <c r="M18" s="85">
        <v>23</v>
      </c>
      <c r="N18" s="86">
        <v>20</v>
      </c>
      <c r="O18" s="69">
        <v>27</v>
      </c>
      <c r="P18" s="88">
        <f t="shared" si="0"/>
        <v>0</v>
      </c>
      <c r="Q18" s="89">
        <f t="shared" si="5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6"/>
        <v>0</v>
      </c>
      <c r="V18" s="222">
        <f t="shared" si="4"/>
        <v>0</v>
      </c>
      <c r="W18" s="91">
        <f t="shared" si="7"/>
        <v>0</v>
      </c>
      <c r="X18" s="89">
        <v>0</v>
      </c>
      <c r="Y18" s="71">
        <v>0</v>
      </c>
      <c r="Z18" s="147">
        <v>0.007651363938789089</v>
      </c>
      <c r="AA18" s="148">
        <v>0.006521030322791001</v>
      </c>
      <c r="AB18" s="59">
        <v>0.00893448047650562</v>
      </c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v>0</v>
      </c>
      <c r="K19" s="79">
        <v>0</v>
      </c>
      <c r="L19" s="54">
        <v>0</v>
      </c>
      <c r="M19" s="78">
        <v>23</v>
      </c>
      <c r="N19" s="79">
        <v>25</v>
      </c>
      <c r="O19" s="31">
        <v>40</v>
      </c>
      <c r="P19" s="32">
        <f t="shared" si="0"/>
        <v>0</v>
      </c>
      <c r="Q19" s="33">
        <f t="shared" si="5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6"/>
        <v>0</v>
      </c>
      <c r="V19" s="223">
        <f t="shared" si="4"/>
        <v>0</v>
      </c>
      <c r="W19" s="35">
        <f t="shared" si="7"/>
        <v>0</v>
      </c>
      <c r="X19" s="33">
        <v>0</v>
      </c>
      <c r="Y19" s="56">
        <v>0</v>
      </c>
      <c r="Z19" s="136">
        <v>0.007651363938789089</v>
      </c>
      <c r="AA19" s="137">
        <v>0.008143322475570033</v>
      </c>
      <c r="AB19" s="38">
        <v>0.0132318888521336</v>
      </c>
    </row>
    <row r="20" spans="1:28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v>0</v>
      </c>
      <c r="K20" s="79">
        <v>0</v>
      </c>
      <c r="L20" s="54">
        <v>0</v>
      </c>
      <c r="M20" s="78">
        <v>27</v>
      </c>
      <c r="N20" s="79">
        <v>21</v>
      </c>
      <c r="O20" s="31">
        <v>39</v>
      </c>
      <c r="P20" s="32">
        <f t="shared" si="0"/>
        <v>0</v>
      </c>
      <c r="Q20" s="33">
        <f t="shared" si="5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6"/>
        <v>0</v>
      </c>
      <c r="V20" s="223">
        <f t="shared" si="4"/>
        <v>0</v>
      </c>
      <c r="W20" s="35">
        <f t="shared" si="7"/>
        <v>0</v>
      </c>
      <c r="X20" s="33">
        <v>0</v>
      </c>
      <c r="Y20" s="56">
        <v>0</v>
      </c>
      <c r="Z20" s="136">
        <v>0.008961168270826419</v>
      </c>
      <c r="AA20" s="137">
        <v>0.006844850065189048</v>
      </c>
      <c r="AB20" s="38">
        <v>0.0129053606882859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v>0</v>
      </c>
      <c r="K21" s="79">
        <v>1</v>
      </c>
      <c r="L21" s="54">
        <v>1</v>
      </c>
      <c r="M21" s="78">
        <v>36</v>
      </c>
      <c r="N21" s="79">
        <v>23</v>
      </c>
      <c r="O21" s="31">
        <v>63</v>
      </c>
      <c r="P21" s="32">
        <f t="shared" si="0"/>
        <v>0</v>
      </c>
      <c r="Q21" s="33">
        <f t="shared" si="5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6"/>
        <v>0</v>
      </c>
      <c r="V21" s="223">
        <f t="shared" si="4"/>
        <v>0</v>
      </c>
      <c r="W21" s="35">
        <f t="shared" si="7"/>
        <v>0</v>
      </c>
      <c r="X21" s="33">
        <v>0.02702702702702703</v>
      </c>
      <c r="Y21" s="56">
        <v>0.02564102564102564</v>
      </c>
      <c r="Z21" s="136">
        <v>0.01266268026732325</v>
      </c>
      <c r="AA21" s="137">
        <v>0.007506527415143603</v>
      </c>
      <c r="AB21" s="38">
        <v>0.0208471211118464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9">
        <v>0</v>
      </c>
      <c r="K22" s="86">
        <v>0</v>
      </c>
      <c r="L22" s="68">
        <v>0</v>
      </c>
      <c r="M22" s="85">
        <v>18</v>
      </c>
      <c r="N22" s="86">
        <v>18</v>
      </c>
      <c r="O22" s="69">
        <v>45</v>
      </c>
      <c r="P22" s="88">
        <f t="shared" si="0"/>
        <v>0</v>
      </c>
      <c r="Q22" s="89">
        <f t="shared" si="5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6"/>
        <v>0</v>
      </c>
      <c r="V22" s="222">
        <f t="shared" si="4"/>
        <v>0</v>
      </c>
      <c r="W22" s="91">
        <f t="shared" si="7"/>
        <v>0</v>
      </c>
      <c r="X22" s="89">
        <v>0</v>
      </c>
      <c r="Y22" s="71">
        <v>0</v>
      </c>
      <c r="Z22" s="147">
        <v>0.006046355391333557</v>
      </c>
      <c r="AA22" s="148">
        <v>0.005867014341590613</v>
      </c>
      <c r="AB22" s="59">
        <v>0.0149402390438247</v>
      </c>
    </row>
    <row r="23" spans="1:28" s="150" customFormat="1" ht="13.5" customHeight="1">
      <c r="A23" s="353">
        <v>5</v>
      </c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v>0</v>
      </c>
      <c r="K23" s="79">
        <v>0</v>
      </c>
      <c r="L23" s="54">
        <v>0</v>
      </c>
      <c r="M23" s="78">
        <v>21</v>
      </c>
      <c r="N23" s="79">
        <v>33</v>
      </c>
      <c r="O23" s="31">
        <v>33</v>
      </c>
      <c r="P23" s="32">
        <f t="shared" si="0"/>
        <v>0</v>
      </c>
      <c r="Q23" s="33">
        <f t="shared" si="5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6"/>
        <v>0</v>
      </c>
      <c r="V23" s="34">
        <f t="shared" si="4"/>
        <v>0</v>
      </c>
      <c r="W23" s="35">
        <f t="shared" si="7"/>
        <v>0</v>
      </c>
      <c r="X23" s="33">
        <v>0</v>
      </c>
      <c r="Y23" s="56">
        <v>0</v>
      </c>
      <c r="Z23" s="136">
        <v>0.006983704689058862</v>
      </c>
      <c r="AA23" s="137">
        <v>0.010745685444480626</v>
      </c>
      <c r="AB23" s="38">
        <v>0.0109271523178807</v>
      </c>
    </row>
    <row r="24" spans="1:28" s="150" customFormat="1" ht="13.5" customHeight="1">
      <c r="A24" s="353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v>0</v>
      </c>
      <c r="K24" s="79">
        <v>0</v>
      </c>
      <c r="L24" s="54">
        <v>0</v>
      </c>
      <c r="M24" s="78">
        <v>31</v>
      </c>
      <c r="N24" s="79">
        <v>30</v>
      </c>
      <c r="O24" s="31">
        <v>55</v>
      </c>
      <c r="P24" s="32">
        <f t="shared" si="0"/>
        <v>0</v>
      </c>
      <c r="Q24" s="33">
        <f t="shared" si="5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6"/>
        <v>0</v>
      </c>
      <c r="V24" s="34">
        <f t="shared" si="4"/>
        <v>0</v>
      </c>
      <c r="W24" s="35">
        <f t="shared" si="7"/>
        <v>0</v>
      </c>
      <c r="X24" s="33">
        <v>0</v>
      </c>
      <c r="Y24" s="56">
        <v>0</v>
      </c>
      <c r="Z24" s="136">
        <v>0.01030242605516783</v>
      </c>
      <c r="AA24" s="137">
        <v>0.00976880494952784</v>
      </c>
      <c r="AB24" s="38">
        <v>0.0181698050875454</v>
      </c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1</v>
      </c>
      <c r="I25" s="83">
        <v>0</v>
      </c>
      <c r="J25" s="40">
        <v>1</v>
      </c>
      <c r="K25" s="82">
        <v>0</v>
      </c>
      <c r="L25" s="62">
        <v>0</v>
      </c>
      <c r="M25" s="81">
        <v>36</v>
      </c>
      <c r="N25" s="82">
        <v>42</v>
      </c>
      <c r="O25" s="45">
        <v>55</v>
      </c>
      <c r="P25" s="46">
        <f t="shared" si="0"/>
        <v>0</v>
      </c>
      <c r="Q25" s="47">
        <f t="shared" si="5"/>
        <v>0</v>
      </c>
      <c r="R25" s="47">
        <f t="shared" si="1"/>
        <v>0</v>
      </c>
      <c r="S25" s="47">
        <f t="shared" si="2"/>
        <v>0</v>
      </c>
      <c r="T25" s="47">
        <f t="shared" si="3"/>
        <v>0</v>
      </c>
      <c r="U25" s="47">
        <f t="shared" si="6"/>
        <v>0.25</v>
      </c>
      <c r="V25" s="48">
        <f t="shared" si="4"/>
        <v>0</v>
      </c>
      <c r="W25" s="49">
        <f t="shared" si="7"/>
        <v>0.02702702702702703</v>
      </c>
      <c r="X25" s="47">
        <v>0</v>
      </c>
      <c r="Y25" s="64">
        <v>0</v>
      </c>
      <c r="Z25" s="141">
        <v>0.011920529801324504</v>
      </c>
      <c r="AA25" s="142">
        <v>0.013671875</v>
      </c>
      <c r="AB25" s="52">
        <v>0.0181998676373262</v>
      </c>
    </row>
    <row r="26" spans="1:28" s="150" customFormat="1" ht="13.5" customHeight="1">
      <c r="A26" s="352">
        <v>6</v>
      </c>
      <c r="B26" s="134" t="s">
        <v>21</v>
      </c>
      <c r="C26" s="78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80">
        <v>0</v>
      </c>
      <c r="J26" s="26">
        <v>0</v>
      </c>
      <c r="K26" s="79">
        <v>0</v>
      </c>
      <c r="L26" s="54">
        <v>0</v>
      </c>
      <c r="M26" s="78">
        <v>33</v>
      </c>
      <c r="N26" s="79">
        <v>24</v>
      </c>
      <c r="O26" s="31">
        <v>41</v>
      </c>
      <c r="P26" s="32">
        <f t="shared" si="0"/>
        <v>0</v>
      </c>
      <c r="Q26" s="33">
        <f t="shared" si="5"/>
        <v>0</v>
      </c>
      <c r="R26" s="33">
        <f t="shared" si="1"/>
        <v>0</v>
      </c>
      <c r="S26" s="33">
        <f t="shared" si="2"/>
        <v>0</v>
      </c>
      <c r="T26" s="33">
        <f t="shared" si="3"/>
        <v>0</v>
      </c>
      <c r="U26" s="33">
        <f t="shared" si="6"/>
        <v>0</v>
      </c>
      <c r="V26" s="34">
        <f t="shared" si="4"/>
        <v>0</v>
      </c>
      <c r="W26" s="35">
        <f t="shared" si="7"/>
        <v>0</v>
      </c>
      <c r="X26" s="33">
        <v>0</v>
      </c>
      <c r="Y26" s="56">
        <v>0</v>
      </c>
      <c r="Z26" s="136">
        <v>0.010916308303010255</v>
      </c>
      <c r="AA26" s="137">
        <v>0.0078099576960624795</v>
      </c>
      <c r="AB26" s="38">
        <v>0.013558201058201</v>
      </c>
    </row>
    <row r="27" spans="1:28" s="150" customFormat="1" ht="13.5" customHeight="1">
      <c r="A27" s="353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26">
        <v>0</v>
      </c>
      <c r="K27" s="79">
        <v>1</v>
      </c>
      <c r="L27" s="54">
        <v>0</v>
      </c>
      <c r="M27" s="78">
        <v>35</v>
      </c>
      <c r="N27" s="79">
        <v>28</v>
      </c>
      <c r="O27" s="31">
        <v>54</v>
      </c>
      <c r="P27" s="32">
        <f t="shared" si="0"/>
        <v>0</v>
      </c>
      <c r="Q27" s="33">
        <f t="shared" si="5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6"/>
        <v>0</v>
      </c>
      <c r="V27" s="223">
        <f t="shared" si="4"/>
        <v>0</v>
      </c>
      <c r="W27" s="35">
        <f t="shared" si="7"/>
        <v>0</v>
      </c>
      <c r="X27" s="33">
        <v>0.02702702702702703</v>
      </c>
      <c r="Y27" s="56">
        <v>0</v>
      </c>
      <c r="Z27" s="136">
        <v>0.011589403973509934</v>
      </c>
      <c r="AA27" s="137">
        <v>0.009114583333333334</v>
      </c>
      <c r="AB27" s="38">
        <v>0.0178571428571428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v>0</v>
      </c>
      <c r="K28" s="79">
        <v>0</v>
      </c>
      <c r="L28" s="54">
        <v>0</v>
      </c>
      <c r="M28" s="78">
        <v>55</v>
      </c>
      <c r="N28" s="79">
        <v>39</v>
      </c>
      <c r="O28" s="31">
        <v>52</v>
      </c>
      <c r="P28" s="32">
        <f t="shared" si="0"/>
        <v>0</v>
      </c>
      <c r="Q28" s="33">
        <f t="shared" si="5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6"/>
        <v>0</v>
      </c>
      <c r="V28" s="223">
        <f t="shared" si="4"/>
        <v>0</v>
      </c>
      <c r="W28" s="35">
        <f t="shared" si="7"/>
        <v>0</v>
      </c>
      <c r="X28" s="33">
        <v>0</v>
      </c>
      <c r="Y28" s="56">
        <v>0</v>
      </c>
      <c r="Z28" s="136">
        <v>0.018193847171683757</v>
      </c>
      <c r="AA28" s="137">
        <v>0.012699446434386193</v>
      </c>
      <c r="AB28" s="38">
        <v>0.0171844018506278</v>
      </c>
    </row>
    <row r="29" spans="1:28" s="150" customFormat="1" ht="13.5" customHeight="1">
      <c r="A29" s="353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v>0</v>
      </c>
      <c r="K29" s="79">
        <v>0</v>
      </c>
      <c r="L29" s="54">
        <v>0</v>
      </c>
      <c r="M29" s="78">
        <v>42</v>
      </c>
      <c r="N29" s="79">
        <v>30</v>
      </c>
      <c r="O29" s="31">
        <v>52</v>
      </c>
      <c r="P29" s="32">
        <f t="shared" si="0"/>
        <v>0</v>
      </c>
      <c r="Q29" s="33">
        <f t="shared" si="5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6"/>
        <v>0</v>
      </c>
      <c r="V29" s="223">
        <f t="shared" si="4"/>
        <v>0</v>
      </c>
      <c r="W29" s="35">
        <f t="shared" si="7"/>
        <v>0</v>
      </c>
      <c r="X29" s="33">
        <v>0</v>
      </c>
      <c r="Y29" s="56">
        <v>0</v>
      </c>
      <c r="Z29" s="136">
        <v>0.013916500994035786</v>
      </c>
      <c r="AA29" s="137">
        <v>0.009765625</v>
      </c>
      <c r="AB29" s="38">
        <v>0.0171900826446281</v>
      </c>
    </row>
    <row r="30" spans="1:28" s="150" customFormat="1" ht="13.5" customHeight="1">
      <c r="A30" s="354"/>
      <c r="B30" s="139" t="s">
        <v>25</v>
      </c>
      <c r="C30" s="81">
        <v>0</v>
      </c>
      <c r="D30" s="82">
        <v>0</v>
      </c>
      <c r="E30" s="82">
        <v>0</v>
      </c>
      <c r="F30" s="82">
        <v>1</v>
      </c>
      <c r="G30" s="82">
        <v>0</v>
      </c>
      <c r="H30" s="82">
        <v>0</v>
      </c>
      <c r="I30" s="83">
        <v>0</v>
      </c>
      <c r="J30" s="40">
        <v>1</v>
      </c>
      <c r="K30" s="82">
        <v>0</v>
      </c>
      <c r="L30" s="62">
        <v>0</v>
      </c>
      <c r="M30" s="81">
        <v>49</v>
      </c>
      <c r="N30" s="82">
        <v>29</v>
      </c>
      <c r="O30" s="45">
        <v>66</v>
      </c>
      <c r="P30" s="46">
        <f t="shared" si="0"/>
        <v>0</v>
      </c>
      <c r="Q30" s="47">
        <f t="shared" si="5"/>
        <v>0</v>
      </c>
      <c r="R30" s="47">
        <f t="shared" si="1"/>
        <v>0</v>
      </c>
      <c r="S30" s="47">
        <f t="shared" si="2"/>
        <v>0.09090909090909091</v>
      </c>
      <c r="T30" s="47">
        <f t="shared" si="3"/>
        <v>0</v>
      </c>
      <c r="U30" s="47">
        <f t="shared" si="6"/>
        <v>0</v>
      </c>
      <c r="V30" s="224">
        <f t="shared" si="4"/>
        <v>0</v>
      </c>
      <c r="W30" s="49">
        <f t="shared" si="7"/>
        <v>0.02702702702702703</v>
      </c>
      <c r="X30" s="47">
        <v>0</v>
      </c>
      <c r="Y30" s="64">
        <v>0</v>
      </c>
      <c r="Z30" s="141">
        <v>0.016241299303944315</v>
      </c>
      <c r="AA30" s="142">
        <v>0.009440104166666666</v>
      </c>
      <c r="AB30" s="52">
        <v>0.0218326166060205</v>
      </c>
    </row>
    <row r="31" spans="1:28" s="150" customFormat="1" ht="13.5" customHeight="1">
      <c r="A31" s="352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9">
        <v>0</v>
      </c>
      <c r="K31" s="86">
        <v>0</v>
      </c>
      <c r="L31" s="68">
        <v>0</v>
      </c>
      <c r="M31" s="85">
        <v>19</v>
      </c>
      <c r="N31" s="86">
        <v>44</v>
      </c>
      <c r="O31" s="69">
        <v>52</v>
      </c>
      <c r="P31" s="88">
        <f t="shared" si="0"/>
        <v>0</v>
      </c>
      <c r="Q31" s="89">
        <f t="shared" si="5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6"/>
        <v>0</v>
      </c>
      <c r="V31" s="90">
        <f t="shared" si="4"/>
        <v>0</v>
      </c>
      <c r="W31" s="91">
        <f t="shared" si="7"/>
        <v>0</v>
      </c>
      <c r="X31" s="89">
        <v>0</v>
      </c>
      <c r="Y31" s="71">
        <v>0</v>
      </c>
      <c r="Z31" s="147">
        <v>0.006316489361702127</v>
      </c>
      <c r="AA31" s="148">
        <v>0.014308943089430894</v>
      </c>
      <c r="AB31" s="59">
        <v>0.0172242464392182</v>
      </c>
    </row>
    <row r="32" spans="1:28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0</v>
      </c>
      <c r="J32" s="26">
        <v>0</v>
      </c>
      <c r="K32" s="79">
        <v>0</v>
      </c>
      <c r="L32" s="54">
        <v>0</v>
      </c>
      <c r="M32" s="78">
        <v>29</v>
      </c>
      <c r="N32" s="79">
        <v>29</v>
      </c>
      <c r="O32" s="31">
        <v>55</v>
      </c>
      <c r="P32" s="32">
        <f t="shared" si="0"/>
        <v>0</v>
      </c>
      <c r="Q32" s="33">
        <f t="shared" si="5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6"/>
        <v>0</v>
      </c>
      <c r="V32" s="34">
        <f t="shared" si="4"/>
        <v>0</v>
      </c>
      <c r="W32" s="35">
        <f t="shared" si="7"/>
        <v>0</v>
      </c>
      <c r="X32" s="33">
        <v>0</v>
      </c>
      <c r="Y32" s="56">
        <v>0</v>
      </c>
      <c r="Z32" s="136">
        <v>0.009695753928452023</v>
      </c>
      <c r="AA32" s="137">
        <v>0.009440104166666666</v>
      </c>
      <c r="AB32" s="38">
        <v>0.0182179529645578</v>
      </c>
    </row>
    <row r="33" spans="1:28" s="150" customFormat="1" ht="13.5" customHeight="1">
      <c r="A33" s="353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v>0</v>
      </c>
      <c r="K33" s="79">
        <v>0</v>
      </c>
      <c r="L33" s="54">
        <v>0</v>
      </c>
      <c r="M33" s="78">
        <v>25</v>
      </c>
      <c r="N33" s="79">
        <v>32</v>
      </c>
      <c r="O33" s="31">
        <v>49</v>
      </c>
      <c r="P33" s="32">
        <f t="shared" si="0"/>
        <v>0</v>
      </c>
      <c r="Q33" s="33">
        <f t="shared" si="5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6"/>
        <v>0</v>
      </c>
      <c r="V33" s="34">
        <f t="shared" si="4"/>
        <v>0</v>
      </c>
      <c r="W33" s="35">
        <f t="shared" si="7"/>
        <v>0</v>
      </c>
      <c r="X33" s="33">
        <v>0</v>
      </c>
      <c r="Y33" s="56">
        <v>0</v>
      </c>
      <c r="Z33" s="136">
        <v>0.008311170212765957</v>
      </c>
      <c r="AA33" s="137">
        <v>0.01040650406504065</v>
      </c>
      <c r="AB33" s="38">
        <v>0.016198347107438</v>
      </c>
    </row>
    <row r="34" spans="1:28" s="150" customFormat="1" ht="13.5" customHeight="1">
      <c r="A34" s="354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v>0</v>
      </c>
      <c r="K34" s="82">
        <v>0</v>
      </c>
      <c r="L34" s="62">
        <v>0</v>
      </c>
      <c r="M34" s="81">
        <v>32</v>
      </c>
      <c r="N34" s="82">
        <v>29</v>
      </c>
      <c r="O34" s="45">
        <v>45</v>
      </c>
      <c r="P34" s="46">
        <f t="shared" si="0"/>
        <v>0</v>
      </c>
      <c r="Q34" s="47">
        <f t="shared" si="5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6"/>
        <v>0</v>
      </c>
      <c r="V34" s="48">
        <f t="shared" si="4"/>
        <v>0</v>
      </c>
      <c r="W34" s="49">
        <f t="shared" si="7"/>
        <v>0</v>
      </c>
      <c r="X34" s="47">
        <v>0</v>
      </c>
      <c r="Y34" s="64">
        <v>0</v>
      </c>
      <c r="Z34" s="141">
        <v>0.010634762379528082</v>
      </c>
      <c r="AA34" s="142">
        <v>0.00943089430894309</v>
      </c>
      <c r="AB34" s="52">
        <v>0.0148760330578512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9">
        <v>0</v>
      </c>
      <c r="K35" s="86">
        <v>0</v>
      </c>
      <c r="L35" s="68">
        <v>0</v>
      </c>
      <c r="M35" s="85">
        <v>29</v>
      </c>
      <c r="N35" s="86">
        <v>36</v>
      </c>
      <c r="O35" s="69">
        <v>52</v>
      </c>
      <c r="P35" s="88">
        <f t="shared" si="0"/>
        <v>0</v>
      </c>
      <c r="Q35" s="89">
        <f t="shared" si="5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6"/>
        <v>0</v>
      </c>
      <c r="V35" s="90">
        <f t="shared" si="4"/>
        <v>0</v>
      </c>
      <c r="W35" s="91">
        <f t="shared" si="7"/>
        <v>0</v>
      </c>
      <c r="X35" s="89">
        <v>0</v>
      </c>
      <c r="Y35" s="71">
        <v>0</v>
      </c>
      <c r="Z35" s="147">
        <v>0.009666666666666667</v>
      </c>
      <c r="AA35" s="148">
        <v>0.01171493654409372</v>
      </c>
      <c r="AB35" s="59">
        <v>0.0172071475843812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v>0</v>
      </c>
      <c r="K36" s="79">
        <v>0</v>
      </c>
      <c r="L36" s="54">
        <v>0</v>
      </c>
      <c r="M36" s="78">
        <v>32</v>
      </c>
      <c r="N36" s="79">
        <v>35</v>
      </c>
      <c r="O36" s="31">
        <v>46</v>
      </c>
      <c r="P36" s="32">
        <f t="shared" si="0"/>
        <v>0</v>
      </c>
      <c r="Q36" s="33">
        <f t="shared" si="5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6"/>
        <v>0</v>
      </c>
      <c r="V36" s="223">
        <f t="shared" si="4"/>
        <v>0</v>
      </c>
      <c r="W36" s="35">
        <f t="shared" si="7"/>
        <v>0</v>
      </c>
      <c r="X36" s="33">
        <v>0</v>
      </c>
      <c r="Y36" s="56">
        <v>0</v>
      </c>
      <c r="Z36" s="136">
        <v>0.011271574498062698</v>
      </c>
      <c r="AA36" s="137">
        <v>0.011486708237610764</v>
      </c>
      <c r="AB36" s="38">
        <v>0.0152469340404375</v>
      </c>
    </row>
    <row r="37" spans="1:28" s="150" customFormat="1" ht="13.5" customHeight="1">
      <c r="A37" s="353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v>0</v>
      </c>
      <c r="K37" s="79">
        <v>0</v>
      </c>
      <c r="L37" s="54">
        <v>0</v>
      </c>
      <c r="M37" s="78">
        <v>26</v>
      </c>
      <c r="N37" s="79">
        <v>37</v>
      </c>
      <c r="O37" s="31">
        <v>36</v>
      </c>
      <c r="P37" s="32">
        <f aca="true" t="shared" si="8" ref="P37:P56">C37/3</f>
        <v>0</v>
      </c>
      <c r="Q37" s="33">
        <f t="shared" si="5"/>
        <v>0</v>
      </c>
      <c r="R37" s="33">
        <f aca="true" t="shared" si="9" ref="R37:R56">E37/5</f>
        <v>0</v>
      </c>
      <c r="S37" s="33">
        <f aca="true" t="shared" si="10" ref="S37:S56">F37/11</f>
        <v>0</v>
      </c>
      <c r="T37" s="33">
        <f aca="true" t="shared" si="11" ref="T37:T56">G37/4</f>
        <v>0</v>
      </c>
      <c r="U37" s="33">
        <f t="shared" si="6"/>
        <v>0</v>
      </c>
      <c r="V37" s="223">
        <f aca="true" t="shared" si="12" ref="V37:V56">I37/4</f>
        <v>0</v>
      </c>
      <c r="W37" s="35">
        <f t="shared" si="7"/>
        <v>0</v>
      </c>
      <c r="X37" s="33">
        <v>0</v>
      </c>
      <c r="Y37" s="56">
        <v>0</v>
      </c>
      <c r="Z37" s="136">
        <v>0.008962426749396759</v>
      </c>
      <c r="AA37" s="137">
        <v>0.012143091565474237</v>
      </c>
      <c r="AB37" s="38">
        <v>0.0123245463882232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v>0</v>
      </c>
      <c r="K38" s="79">
        <v>0</v>
      </c>
      <c r="L38" s="54">
        <v>0</v>
      </c>
      <c r="M38" s="78">
        <v>32</v>
      </c>
      <c r="N38" s="79">
        <v>34</v>
      </c>
      <c r="O38" s="31">
        <v>40</v>
      </c>
      <c r="P38" s="32">
        <f t="shared" si="8"/>
        <v>0</v>
      </c>
      <c r="Q38" s="33">
        <f t="shared" si="5"/>
        <v>0</v>
      </c>
      <c r="R38" s="33">
        <f t="shared" si="9"/>
        <v>0</v>
      </c>
      <c r="S38" s="33">
        <f t="shared" si="10"/>
        <v>0</v>
      </c>
      <c r="T38" s="33">
        <f t="shared" si="11"/>
        <v>0</v>
      </c>
      <c r="U38" s="33">
        <f t="shared" si="6"/>
        <v>0</v>
      </c>
      <c r="V38" s="223">
        <f t="shared" si="12"/>
        <v>0</v>
      </c>
      <c r="W38" s="35">
        <f t="shared" si="7"/>
        <v>0</v>
      </c>
      <c r="X38" s="33">
        <v>0</v>
      </c>
      <c r="Y38" s="56">
        <v>0</v>
      </c>
      <c r="Z38" s="136">
        <v>0.010756302521008404</v>
      </c>
      <c r="AA38" s="137">
        <v>0.01108213820078227</v>
      </c>
      <c r="AB38" s="38">
        <v>0.0133377792597532</v>
      </c>
    </row>
    <row r="39" spans="1:28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v>0</v>
      </c>
      <c r="K39" s="82">
        <v>0</v>
      </c>
      <c r="L39" s="62">
        <v>0</v>
      </c>
      <c r="M39" s="81">
        <v>32</v>
      </c>
      <c r="N39" s="82">
        <v>42</v>
      </c>
      <c r="O39" s="45">
        <v>72</v>
      </c>
      <c r="P39" s="46">
        <f t="shared" si="8"/>
        <v>0</v>
      </c>
      <c r="Q39" s="47">
        <f t="shared" si="5"/>
        <v>0</v>
      </c>
      <c r="R39" s="47">
        <f t="shared" si="9"/>
        <v>0</v>
      </c>
      <c r="S39" s="47">
        <f t="shared" si="10"/>
        <v>0</v>
      </c>
      <c r="T39" s="47">
        <f t="shared" si="11"/>
        <v>0</v>
      </c>
      <c r="U39" s="47">
        <f t="shared" si="6"/>
        <v>0</v>
      </c>
      <c r="V39" s="224">
        <f t="shared" si="12"/>
        <v>0</v>
      </c>
      <c r="W39" s="49">
        <f t="shared" si="7"/>
        <v>0</v>
      </c>
      <c r="X39" s="47">
        <v>0</v>
      </c>
      <c r="Y39" s="64">
        <v>0</v>
      </c>
      <c r="Z39" s="141">
        <v>0.010702341137123745</v>
      </c>
      <c r="AA39" s="142">
        <v>0.013676326929338978</v>
      </c>
      <c r="AB39" s="52">
        <v>0.0238331678252234</v>
      </c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9">
        <v>0</v>
      </c>
      <c r="K40" s="86">
        <v>0</v>
      </c>
      <c r="L40" s="68">
        <v>0</v>
      </c>
      <c r="M40" s="85">
        <v>36</v>
      </c>
      <c r="N40" s="86">
        <v>42</v>
      </c>
      <c r="O40" s="69">
        <v>61</v>
      </c>
      <c r="P40" s="88">
        <f t="shared" si="8"/>
        <v>0</v>
      </c>
      <c r="Q40" s="89">
        <f t="shared" si="5"/>
        <v>0</v>
      </c>
      <c r="R40" s="89">
        <f t="shared" si="9"/>
        <v>0</v>
      </c>
      <c r="S40" s="89">
        <f t="shared" si="10"/>
        <v>0</v>
      </c>
      <c r="T40" s="89">
        <f t="shared" si="11"/>
        <v>0</v>
      </c>
      <c r="U40" s="89">
        <f t="shared" si="6"/>
        <v>0</v>
      </c>
      <c r="V40" s="90">
        <f t="shared" si="12"/>
        <v>0</v>
      </c>
      <c r="W40" s="91">
        <f t="shared" si="7"/>
        <v>0</v>
      </c>
      <c r="X40" s="89">
        <v>0</v>
      </c>
      <c r="Y40" s="71">
        <v>0</v>
      </c>
      <c r="Z40" s="147">
        <v>0.011988011988011988</v>
      </c>
      <c r="AA40" s="148">
        <v>0.013676326929338978</v>
      </c>
      <c r="AB40" s="59">
        <v>0.0201652892561983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26">
        <v>0</v>
      </c>
      <c r="K41" s="79">
        <v>0</v>
      </c>
      <c r="L41" s="54">
        <v>0</v>
      </c>
      <c r="M41" s="78">
        <v>33</v>
      </c>
      <c r="N41" s="79">
        <v>36</v>
      </c>
      <c r="O41" s="31">
        <v>46</v>
      </c>
      <c r="P41" s="32">
        <f t="shared" si="8"/>
        <v>0</v>
      </c>
      <c r="Q41" s="33">
        <f t="shared" si="5"/>
        <v>0</v>
      </c>
      <c r="R41" s="33">
        <f t="shared" si="9"/>
        <v>0</v>
      </c>
      <c r="S41" s="33">
        <f t="shared" si="10"/>
        <v>0</v>
      </c>
      <c r="T41" s="33">
        <f t="shared" si="11"/>
        <v>0</v>
      </c>
      <c r="U41" s="33">
        <f t="shared" si="6"/>
        <v>0</v>
      </c>
      <c r="V41" s="34">
        <f t="shared" si="12"/>
        <v>0</v>
      </c>
      <c r="W41" s="35">
        <f t="shared" si="7"/>
        <v>0</v>
      </c>
      <c r="X41" s="33">
        <v>0</v>
      </c>
      <c r="Y41" s="56">
        <v>0</v>
      </c>
      <c r="Z41" s="136">
        <v>0.01107011070110701</v>
      </c>
      <c r="AA41" s="137">
        <v>0.011737854581023801</v>
      </c>
      <c r="AB41" s="38">
        <v>0.0152015862524785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v>0</v>
      </c>
      <c r="K42" s="79">
        <v>0</v>
      </c>
      <c r="L42" s="54">
        <v>1</v>
      </c>
      <c r="M42" s="78">
        <v>43</v>
      </c>
      <c r="N42" s="79">
        <v>25</v>
      </c>
      <c r="O42" s="31">
        <v>44</v>
      </c>
      <c r="P42" s="32">
        <f t="shared" si="8"/>
        <v>0</v>
      </c>
      <c r="Q42" s="33">
        <f t="shared" si="5"/>
        <v>0</v>
      </c>
      <c r="R42" s="33">
        <f t="shared" si="9"/>
        <v>0</v>
      </c>
      <c r="S42" s="33">
        <f t="shared" si="10"/>
        <v>0</v>
      </c>
      <c r="T42" s="33">
        <f t="shared" si="11"/>
        <v>0</v>
      </c>
      <c r="U42" s="33">
        <f t="shared" si="6"/>
        <v>0</v>
      </c>
      <c r="V42" s="34">
        <f t="shared" si="12"/>
        <v>0</v>
      </c>
      <c r="W42" s="35">
        <f t="shared" si="7"/>
        <v>0</v>
      </c>
      <c r="X42" s="33">
        <v>0</v>
      </c>
      <c r="Y42" s="56">
        <v>0.02564102564102564</v>
      </c>
      <c r="Z42" s="136">
        <v>0.014381270903010033</v>
      </c>
      <c r="AA42" s="137">
        <v>0.0081406707912732</v>
      </c>
      <c r="AB42" s="38">
        <v>0.0145888594164456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0</v>
      </c>
      <c r="F43" s="82">
        <v>1</v>
      </c>
      <c r="G43" s="82">
        <v>0</v>
      </c>
      <c r="H43" s="82">
        <v>0</v>
      </c>
      <c r="I43" s="83">
        <v>0</v>
      </c>
      <c r="J43" s="40">
        <v>1</v>
      </c>
      <c r="K43" s="82">
        <v>0</v>
      </c>
      <c r="L43" s="62">
        <v>0</v>
      </c>
      <c r="M43" s="81">
        <v>51</v>
      </c>
      <c r="N43" s="82">
        <v>27</v>
      </c>
      <c r="O43" s="45">
        <v>40</v>
      </c>
      <c r="P43" s="46">
        <f t="shared" si="8"/>
        <v>0</v>
      </c>
      <c r="Q43" s="47">
        <f t="shared" si="5"/>
        <v>0</v>
      </c>
      <c r="R43" s="47">
        <f t="shared" si="9"/>
        <v>0</v>
      </c>
      <c r="S43" s="47">
        <f t="shared" si="10"/>
        <v>0.09090909090909091</v>
      </c>
      <c r="T43" s="47">
        <f t="shared" si="11"/>
        <v>0</v>
      </c>
      <c r="U43" s="47">
        <f t="shared" si="6"/>
        <v>0</v>
      </c>
      <c r="V43" s="48">
        <f t="shared" si="12"/>
        <v>0</v>
      </c>
      <c r="W43" s="49">
        <f t="shared" si="7"/>
        <v>0.02702702702702703</v>
      </c>
      <c r="X43" s="47">
        <v>0</v>
      </c>
      <c r="Y43" s="64">
        <v>0</v>
      </c>
      <c r="Z43" s="141">
        <v>0.01693227091633466</v>
      </c>
      <c r="AA43" s="142">
        <v>0.00878334417696812</v>
      </c>
      <c r="AB43" s="52">
        <v>0.0132538104705102</v>
      </c>
    </row>
    <row r="44" spans="1:28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7">
        <v>0</v>
      </c>
      <c r="J44" s="219">
        <v>0</v>
      </c>
      <c r="K44" s="86">
        <v>0</v>
      </c>
      <c r="L44" s="68">
        <v>0</v>
      </c>
      <c r="M44" s="85">
        <v>35</v>
      </c>
      <c r="N44" s="86">
        <v>22</v>
      </c>
      <c r="O44" s="69">
        <v>43</v>
      </c>
      <c r="P44" s="88">
        <f t="shared" si="8"/>
        <v>0</v>
      </c>
      <c r="Q44" s="89">
        <f t="shared" si="5"/>
        <v>0</v>
      </c>
      <c r="R44" s="89">
        <f t="shared" si="9"/>
        <v>0</v>
      </c>
      <c r="S44" s="89">
        <f t="shared" si="10"/>
        <v>0</v>
      </c>
      <c r="T44" s="89">
        <f t="shared" si="11"/>
        <v>0</v>
      </c>
      <c r="U44" s="89">
        <f t="shared" si="6"/>
        <v>0</v>
      </c>
      <c r="V44" s="90">
        <f t="shared" si="12"/>
        <v>0</v>
      </c>
      <c r="W44" s="91">
        <f t="shared" si="7"/>
        <v>0</v>
      </c>
      <c r="X44" s="89">
        <v>0</v>
      </c>
      <c r="Y44" s="71">
        <v>0</v>
      </c>
      <c r="Z44" s="147">
        <v>0.01174496644295302</v>
      </c>
      <c r="AA44" s="148">
        <v>0.007168458781362007</v>
      </c>
      <c r="AB44" s="59">
        <v>0.0142242805160436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v>0</v>
      </c>
      <c r="K45" s="79">
        <v>1</v>
      </c>
      <c r="L45" s="54">
        <v>0</v>
      </c>
      <c r="M45" s="78">
        <v>37</v>
      </c>
      <c r="N45" s="79">
        <v>24</v>
      </c>
      <c r="O45" s="31">
        <v>48</v>
      </c>
      <c r="P45" s="32">
        <f t="shared" si="8"/>
        <v>0</v>
      </c>
      <c r="Q45" s="33">
        <f t="shared" si="5"/>
        <v>0</v>
      </c>
      <c r="R45" s="33">
        <f t="shared" si="9"/>
        <v>0</v>
      </c>
      <c r="S45" s="33">
        <f t="shared" si="10"/>
        <v>0</v>
      </c>
      <c r="T45" s="33">
        <f t="shared" si="11"/>
        <v>0</v>
      </c>
      <c r="U45" s="33">
        <f t="shared" si="6"/>
        <v>0</v>
      </c>
      <c r="V45" s="223">
        <f t="shared" si="12"/>
        <v>0</v>
      </c>
      <c r="W45" s="35">
        <f t="shared" si="7"/>
        <v>0</v>
      </c>
      <c r="X45" s="33">
        <v>0.02702702702702703</v>
      </c>
      <c r="Y45" s="56">
        <v>0</v>
      </c>
      <c r="Z45" s="136">
        <v>0.012304622547389425</v>
      </c>
      <c r="AA45" s="137">
        <v>0.0078099576960624795</v>
      </c>
      <c r="AB45" s="38">
        <v>0.0157946692991115</v>
      </c>
    </row>
    <row r="46" spans="1:28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1</v>
      </c>
      <c r="I46" s="80">
        <v>0</v>
      </c>
      <c r="J46" s="26">
        <v>1</v>
      </c>
      <c r="K46" s="79">
        <v>0</v>
      </c>
      <c r="L46" s="54">
        <v>0</v>
      </c>
      <c r="M46" s="78">
        <v>55</v>
      </c>
      <c r="N46" s="79">
        <v>27</v>
      </c>
      <c r="O46" s="31">
        <v>39</v>
      </c>
      <c r="P46" s="32">
        <f t="shared" si="8"/>
        <v>0</v>
      </c>
      <c r="Q46" s="33">
        <f t="shared" si="5"/>
        <v>0</v>
      </c>
      <c r="R46" s="33">
        <f t="shared" si="9"/>
        <v>0</v>
      </c>
      <c r="S46" s="33">
        <f t="shared" si="10"/>
        <v>0</v>
      </c>
      <c r="T46" s="33">
        <f t="shared" si="11"/>
        <v>0</v>
      </c>
      <c r="U46" s="33">
        <f t="shared" si="6"/>
        <v>0.25</v>
      </c>
      <c r="V46" s="223">
        <f t="shared" si="12"/>
        <v>0</v>
      </c>
      <c r="W46" s="35">
        <f t="shared" si="7"/>
        <v>0.02702702702702703</v>
      </c>
      <c r="X46" s="33">
        <v>0</v>
      </c>
      <c r="Y46" s="56">
        <v>0</v>
      </c>
      <c r="Z46" s="136">
        <v>0.01824817518248175</v>
      </c>
      <c r="AA46" s="137">
        <v>0.00878334417696812</v>
      </c>
      <c r="AB46" s="38">
        <v>0.0129224652087475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v>0</v>
      </c>
      <c r="K47" s="82">
        <v>0</v>
      </c>
      <c r="L47" s="62">
        <v>0</v>
      </c>
      <c r="M47" s="81">
        <v>32</v>
      </c>
      <c r="N47" s="82">
        <v>35</v>
      </c>
      <c r="O47" s="45">
        <v>26</v>
      </c>
      <c r="P47" s="46">
        <f t="shared" si="8"/>
        <v>0</v>
      </c>
      <c r="Q47" s="47">
        <f t="shared" si="5"/>
        <v>0</v>
      </c>
      <c r="R47" s="47">
        <f t="shared" si="9"/>
        <v>0</v>
      </c>
      <c r="S47" s="47">
        <f t="shared" si="10"/>
        <v>0</v>
      </c>
      <c r="T47" s="47">
        <f t="shared" si="11"/>
        <v>0</v>
      </c>
      <c r="U47" s="47">
        <f t="shared" si="6"/>
        <v>0</v>
      </c>
      <c r="V47" s="224">
        <f t="shared" si="12"/>
        <v>0</v>
      </c>
      <c r="W47" s="49">
        <f t="shared" si="7"/>
        <v>0</v>
      </c>
      <c r="X47" s="47">
        <v>0</v>
      </c>
      <c r="Y47" s="64">
        <v>0</v>
      </c>
      <c r="Z47" s="141">
        <v>0.010613598673300166</v>
      </c>
      <c r="AA47" s="142">
        <v>0.011385816525699415</v>
      </c>
      <c r="AB47" s="52">
        <v>0.00860642171466401</v>
      </c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1</v>
      </c>
      <c r="G48" s="86">
        <v>0</v>
      </c>
      <c r="H48" s="86">
        <v>0</v>
      </c>
      <c r="I48" s="87">
        <v>0</v>
      </c>
      <c r="J48" s="219">
        <v>1</v>
      </c>
      <c r="K48" s="86">
        <v>0</v>
      </c>
      <c r="L48" s="68">
        <v>0</v>
      </c>
      <c r="M48" s="85">
        <v>40</v>
      </c>
      <c r="N48" s="86">
        <v>17</v>
      </c>
      <c r="O48" s="69">
        <v>26</v>
      </c>
      <c r="P48" s="88">
        <f t="shared" si="8"/>
        <v>0</v>
      </c>
      <c r="Q48" s="89">
        <f t="shared" si="5"/>
        <v>0</v>
      </c>
      <c r="R48" s="89">
        <f t="shared" si="9"/>
        <v>0</v>
      </c>
      <c r="S48" s="89">
        <f t="shared" si="10"/>
        <v>0.09090909090909091</v>
      </c>
      <c r="T48" s="89">
        <f t="shared" si="11"/>
        <v>0</v>
      </c>
      <c r="U48" s="89">
        <f t="shared" si="6"/>
        <v>0</v>
      </c>
      <c r="V48" s="222">
        <f t="shared" si="12"/>
        <v>0</v>
      </c>
      <c r="W48" s="91">
        <f t="shared" si="7"/>
        <v>0.02702702702702703</v>
      </c>
      <c r="X48" s="89">
        <v>0</v>
      </c>
      <c r="Y48" s="71">
        <v>0</v>
      </c>
      <c r="Z48" s="147">
        <v>0.013328890369876709</v>
      </c>
      <c r="AA48" s="148">
        <v>0.0055284552845528455</v>
      </c>
      <c r="AB48" s="59">
        <v>0.00861783228372555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v>0</v>
      </c>
      <c r="K49" s="79">
        <v>0</v>
      </c>
      <c r="L49" s="80">
        <v>1</v>
      </c>
      <c r="M49" s="78">
        <v>39</v>
      </c>
      <c r="N49" s="79">
        <v>27</v>
      </c>
      <c r="O49" s="31">
        <v>42</v>
      </c>
      <c r="P49" s="32">
        <f t="shared" si="8"/>
        <v>0</v>
      </c>
      <c r="Q49" s="33">
        <f t="shared" si="5"/>
        <v>0</v>
      </c>
      <c r="R49" s="33">
        <f t="shared" si="9"/>
        <v>0</v>
      </c>
      <c r="S49" s="33">
        <f t="shared" si="10"/>
        <v>0</v>
      </c>
      <c r="T49" s="33">
        <f t="shared" si="11"/>
        <v>0</v>
      </c>
      <c r="U49" s="33">
        <f t="shared" si="6"/>
        <v>0</v>
      </c>
      <c r="V49" s="34">
        <f t="shared" si="12"/>
        <v>0</v>
      </c>
      <c r="W49" s="35">
        <f t="shared" si="7"/>
        <v>0</v>
      </c>
      <c r="X49" s="33">
        <v>0</v>
      </c>
      <c r="Y49" s="56">
        <v>0.02564102564102564</v>
      </c>
      <c r="Z49" s="136">
        <v>0.012965425531914893</v>
      </c>
      <c r="AA49" s="137">
        <v>0.00878048780487805</v>
      </c>
      <c r="AB49" s="38">
        <v>0.0138751238850346</v>
      </c>
    </row>
    <row r="50" spans="1:28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v>0</v>
      </c>
      <c r="K50" s="79">
        <v>0</v>
      </c>
      <c r="L50" s="80">
        <v>0</v>
      </c>
      <c r="M50" s="78">
        <v>33</v>
      </c>
      <c r="N50" s="79">
        <v>27</v>
      </c>
      <c r="O50" s="135">
        <v>47</v>
      </c>
      <c r="P50" s="32">
        <f t="shared" si="8"/>
        <v>0</v>
      </c>
      <c r="Q50" s="33">
        <f t="shared" si="5"/>
        <v>0</v>
      </c>
      <c r="R50" s="33">
        <f t="shared" si="9"/>
        <v>0</v>
      </c>
      <c r="S50" s="33">
        <f t="shared" si="10"/>
        <v>0</v>
      </c>
      <c r="T50" s="33">
        <f t="shared" si="11"/>
        <v>0</v>
      </c>
      <c r="U50" s="33">
        <f t="shared" si="6"/>
        <v>0</v>
      </c>
      <c r="V50" s="34">
        <f t="shared" si="12"/>
        <v>0</v>
      </c>
      <c r="W50" s="35">
        <f t="shared" si="7"/>
        <v>0</v>
      </c>
      <c r="X50" s="33">
        <v>0</v>
      </c>
      <c r="Y50" s="56">
        <v>0</v>
      </c>
      <c r="Z50" s="136">
        <v>0.010952538997676734</v>
      </c>
      <c r="AA50" s="137">
        <v>0.008791924454575058</v>
      </c>
      <c r="AB50" s="138">
        <v>0.0155269243475388</v>
      </c>
    </row>
    <row r="51" spans="1:28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v>0</v>
      </c>
      <c r="K51" s="79">
        <v>0</v>
      </c>
      <c r="L51" s="80">
        <v>0</v>
      </c>
      <c r="M51" s="78">
        <v>17</v>
      </c>
      <c r="N51" s="79">
        <v>23</v>
      </c>
      <c r="O51" s="135">
        <v>54</v>
      </c>
      <c r="P51" s="32">
        <f t="shared" si="8"/>
        <v>0</v>
      </c>
      <c r="Q51" s="33">
        <f t="shared" si="5"/>
        <v>0</v>
      </c>
      <c r="R51" s="33">
        <f t="shared" si="9"/>
        <v>0</v>
      </c>
      <c r="S51" s="33">
        <f t="shared" si="10"/>
        <v>0</v>
      </c>
      <c r="T51" s="33">
        <f t="shared" si="11"/>
        <v>0</v>
      </c>
      <c r="U51" s="33">
        <f t="shared" si="6"/>
        <v>0</v>
      </c>
      <c r="V51" s="34">
        <f t="shared" si="12"/>
        <v>0</v>
      </c>
      <c r="W51" s="35">
        <f t="shared" si="7"/>
        <v>0</v>
      </c>
      <c r="X51" s="33">
        <v>0</v>
      </c>
      <c r="Y51" s="34">
        <v>0</v>
      </c>
      <c r="Z51" s="136">
        <v>0.00564034505640345</v>
      </c>
      <c r="AA51" s="137">
        <v>0.007482108002602472</v>
      </c>
      <c r="AB51" s="138">
        <v>0.0178748758689175</v>
      </c>
    </row>
    <row r="52" spans="1:28" s="150" customFormat="1" ht="13.5" customHeight="1">
      <c r="A52" s="354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v>0</v>
      </c>
      <c r="K52" s="82">
        <v>1</v>
      </c>
      <c r="L52" s="83">
        <v>0</v>
      </c>
      <c r="M52" s="81">
        <v>22</v>
      </c>
      <c r="N52" s="82">
        <v>22</v>
      </c>
      <c r="O52" s="140">
        <v>46</v>
      </c>
      <c r="P52" s="46">
        <f t="shared" si="8"/>
        <v>0</v>
      </c>
      <c r="Q52" s="47">
        <f t="shared" si="5"/>
        <v>0</v>
      </c>
      <c r="R52" s="47">
        <f t="shared" si="9"/>
        <v>0</v>
      </c>
      <c r="S52" s="47">
        <f t="shared" si="10"/>
        <v>0</v>
      </c>
      <c r="T52" s="47">
        <f t="shared" si="11"/>
        <v>0</v>
      </c>
      <c r="U52" s="47">
        <f t="shared" si="6"/>
        <v>0</v>
      </c>
      <c r="V52" s="48">
        <f t="shared" si="12"/>
        <v>0</v>
      </c>
      <c r="W52" s="49">
        <f t="shared" si="7"/>
        <v>0</v>
      </c>
      <c r="X52" s="47">
        <v>0.02702702702702703</v>
      </c>
      <c r="Y52" s="48">
        <v>0</v>
      </c>
      <c r="Z52" s="141">
        <v>0.007296849087893864</v>
      </c>
      <c r="AA52" s="142">
        <v>0.007154471544715447</v>
      </c>
      <c r="AB52" s="143">
        <v>0.0152166721799536</v>
      </c>
    </row>
    <row r="53" spans="1:28" s="150" customFormat="1" ht="13.5" customHeight="1">
      <c r="A53" s="352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v>0</v>
      </c>
      <c r="K53" s="79">
        <v>2</v>
      </c>
      <c r="L53" s="80">
        <v>0</v>
      </c>
      <c r="M53" s="78">
        <v>8</v>
      </c>
      <c r="N53" s="79">
        <v>29</v>
      </c>
      <c r="O53" s="135">
        <v>61</v>
      </c>
      <c r="P53" s="32">
        <f t="shared" si="8"/>
        <v>0</v>
      </c>
      <c r="Q53" s="33">
        <f t="shared" si="5"/>
        <v>0</v>
      </c>
      <c r="R53" s="33">
        <f t="shared" si="9"/>
        <v>0</v>
      </c>
      <c r="S53" s="33">
        <f t="shared" si="10"/>
        <v>0</v>
      </c>
      <c r="T53" s="33">
        <f t="shared" si="11"/>
        <v>0</v>
      </c>
      <c r="U53" s="33">
        <f t="shared" si="6"/>
        <v>0</v>
      </c>
      <c r="V53" s="223">
        <f t="shared" si="12"/>
        <v>0</v>
      </c>
      <c r="W53" s="35">
        <f t="shared" si="7"/>
        <v>0</v>
      </c>
      <c r="X53" s="33">
        <v>0.05405405405405406</v>
      </c>
      <c r="Y53" s="34">
        <v>0</v>
      </c>
      <c r="Z53" s="136">
        <v>0.0026507620941020544</v>
      </c>
      <c r="AA53" s="137">
        <v>0.009437032216075496</v>
      </c>
      <c r="AB53" s="138">
        <v>0.0201652892561983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v>0</v>
      </c>
      <c r="K54" s="79">
        <v>0</v>
      </c>
      <c r="L54" s="80">
        <v>0</v>
      </c>
      <c r="M54" s="78">
        <v>25</v>
      </c>
      <c r="N54" s="79">
        <v>19</v>
      </c>
      <c r="O54" s="135">
        <v>48</v>
      </c>
      <c r="P54" s="32">
        <f t="shared" si="8"/>
        <v>0</v>
      </c>
      <c r="Q54" s="33">
        <f t="shared" si="5"/>
        <v>0</v>
      </c>
      <c r="R54" s="33">
        <f t="shared" si="9"/>
        <v>0</v>
      </c>
      <c r="S54" s="33">
        <f t="shared" si="10"/>
        <v>0</v>
      </c>
      <c r="T54" s="33">
        <f t="shared" si="11"/>
        <v>0</v>
      </c>
      <c r="U54" s="33">
        <f t="shared" si="6"/>
        <v>0</v>
      </c>
      <c r="V54" s="34">
        <f t="shared" si="12"/>
        <v>0</v>
      </c>
      <c r="W54" s="35">
        <f t="shared" si="7"/>
        <v>0</v>
      </c>
      <c r="X54" s="33">
        <v>0</v>
      </c>
      <c r="Y54" s="34">
        <v>0</v>
      </c>
      <c r="Z54" s="136">
        <v>0.008269930532583526</v>
      </c>
      <c r="AA54" s="137">
        <v>0.006180871828236825</v>
      </c>
      <c r="AB54" s="138">
        <v>0.0158625247851949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1</v>
      </c>
      <c r="I55" s="80">
        <v>0</v>
      </c>
      <c r="J55" s="26">
        <v>1</v>
      </c>
      <c r="K55" s="79">
        <v>1</v>
      </c>
      <c r="L55" s="80">
        <v>0</v>
      </c>
      <c r="M55" s="78">
        <v>28</v>
      </c>
      <c r="N55" s="79">
        <v>21</v>
      </c>
      <c r="O55" s="135">
        <v>47</v>
      </c>
      <c r="P55" s="32">
        <f t="shared" si="8"/>
        <v>0</v>
      </c>
      <c r="Q55" s="33">
        <f t="shared" si="5"/>
        <v>0</v>
      </c>
      <c r="R55" s="33">
        <f t="shared" si="9"/>
        <v>0</v>
      </c>
      <c r="S55" s="33">
        <f t="shared" si="10"/>
        <v>0</v>
      </c>
      <c r="T55" s="33">
        <f t="shared" si="11"/>
        <v>0</v>
      </c>
      <c r="U55" s="33">
        <f t="shared" si="6"/>
        <v>0.25</v>
      </c>
      <c r="V55" s="34">
        <f t="shared" si="12"/>
        <v>0</v>
      </c>
      <c r="W55" s="35">
        <f t="shared" si="7"/>
        <v>0.02702702702702703</v>
      </c>
      <c r="X55" s="33">
        <v>0.02702702702702703</v>
      </c>
      <c r="Y55" s="34">
        <v>0</v>
      </c>
      <c r="Z55" s="136">
        <v>0.009299236134174693</v>
      </c>
      <c r="AA55" s="137">
        <v>0.006844850065189048</v>
      </c>
      <c r="AB55" s="138">
        <v>0.0155217965653896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2</v>
      </c>
      <c r="I56" s="80">
        <v>0</v>
      </c>
      <c r="J56" s="26">
        <v>2</v>
      </c>
      <c r="K56" s="79">
        <v>1</v>
      </c>
      <c r="L56" s="80">
        <v>0</v>
      </c>
      <c r="M56" s="78">
        <v>28</v>
      </c>
      <c r="N56" s="79">
        <v>24</v>
      </c>
      <c r="O56" s="135">
        <v>57</v>
      </c>
      <c r="P56" s="32">
        <f t="shared" si="8"/>
        <v>0</v>
      </c>
      <c r="Q56" s="33">
        <f t="shared" si="5"/>
        <v>0</v>
      </c>
      <c r="R56" s="33">
        <f t="shared" si="9"/>
        <v>0</v>
      </c>
      <c r="S56" s="33">
        <f t="shared" si="10"/>
        <v>0</v>
      </c>
      <c r="T56" s="33">
        <f t="shared" si="11"/>
        <v>0</v>
      </c>
      <c r="U56" s="33">
        <f t="shared" si="6"/>
        <v>0.5</v>
      </c>
      <c r="V56" s="34">
        <f t="shared" si="12"/>
        <v>0</v>
      </c>
      <c r="W56" s="35">
        <f t="shared" si="7"/>
        <v>0.05405405405405406</v>
      </c>
      <c r="X56" s="33">
        <v>0.02702702702702703</v>
      </c>
      <c r="Y56" s="34">
        <v>0</v>
      </c>
      <c r="Z56" s="136">
        <v>0.009523809523809525</v>
      </c>
      <c r="AA56" s="137">
        <v>0.007881773399014778</v>
      </c>
      <c r="AB56" s="138">
        <v>0.0188243064729194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0</v>
      </c>
      <c r="M57" s="230"/>
      <c r="N57" s="312"/>
      <c r="O57" s="310">
        <v>32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</v>
      </c>
      <c r="Z57" s="235"/>
      <c r="AA57" s="265"/>
      <c r="AB57" s="313">
        <v>0.0106489184692179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0</v>
      </c>
      <c r="D58" s="93">
        <f t="shared" si="13"/>
        <v>0</v>
      </c>
      <c r="E58" s="93">
        <f t="shared" si="13"/>
        <v>0</v>
      </c>
      <c r="F58" s="93">
        <f t="shared" si="13"/>
        <v>5</v>
      </c>
      <c r="G58" s="93">
        <f t="shared" si="13"/>
        <v>0</v>
      </c>
      <c r="H58" s="93">
        <f t="shared" si="13"/>
        <v>5</v>
      </c>
      <c r="I58" s="94">
        <f t="shared" si="13"/>
        <v>0</v>
      </c>
      <c r="J58" s="220">
        <f>SUM(C58:I58)</f>
        <v>10</v>
      </c>
      <c r="K58" s="93">
        <v>14</v>
      </c>
      <c r="L58" s="94">
        <v>4</v>
      </c>
      <c r="M58" s="92">
        <v>1503</v>
      </c>
      <c r="N58" s="93">
        <v>1358</v>
      </c>
      <c r="O58" s="151">
        <v>2189</v>
      </c>
      <c r="P58" s="98">
        <f>C58/3</f>
        <v>0</v>
      </c>
      <c r="Q58" s="99">
        <f t="shared" si="5"/>
        <v>0</v>
      </c>
      <c r="R58" s="99">
        <f>E58/5</f>
        <v>0</v>
      </c>
      <c r="S58" s="99">
        <f>F58/11</f>
        <v>0.45454545454545453</v>
      </c>
      <c r="T58" s="99">
        <f>G58/4</f>
        <v>0</v>
      </c>
      <c r="U58" s="99">
        <f t="shared" si="6"/>
        <v>1.25</v>
      </c>
      <c r="V58" s="152">
        <f>I58/4</f>
        <v>0</v>
      </c>
      <c r="W58" s="101">
        <f t="shared" si="7"/>
        <v>0.2702702702702703</v>
      </c>
      <c r="X58" s="99">
        <v>0.3700623700623701</v>
      </c>
      <c r="Y58" s="100">
        <v>0.10256410256410256</v>
      </c>
      <c r="Z58" s="162">
        <f>SUM(Z5:Z57)</f>
        <v>0.5009514666489797</v>
      </c>
      <c r="AA58" s="99">
        <v>0.44306688417618273</v>
      </c>
      <c r="AB58" s="152">
        <v>0.7250745279894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B60"/>
  <sheetViews>
    <sheetView showZeros="0" zoomScale="68" zoomScaleNormal="68" workbookViewId="0" topLeftCell="A22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/>
      <c r="H5" s="13"/>
      <c r="I5" s="14"/>
      <c r="J5" s="12"/>
      <c r="K5" s="13">
        <v>0</v>
      </c>
      <c r="L5" s="256">
        <v>0</v>
      </c>
      <c r="M5" s="74">
        <v>3</v>
      </c>
      <c r="N5" s="75">
        <v>14</v>
      </c>
      <c r="O5" s="17">
        <v>25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</v>
      </c>
      <c r="Y5" s="258">
        <v>0</v>
      </c>
      <c r="Z5" s="131">
        <v>0.00099601593625498</v>
      </c>
      <c r="AA5" s="132">
        <v>0.0045901639344262295</v>
      </c>
      <c r="AB5" s="24">
        <v>0.00836680053547523</v>
      </c>
    </row>
    <row r="6" spans="1:28" s="119" customFormat="1" ht="13.5" customHeight="1">
      <c r="A6" s="353"/>
      <c r="B6" s="134" t="s">
        <v>1</v>
      </c>
      <c r="C6" s="26"/>
      <c r="D6" s="27"/>
      <c r="E6" s="27"/>
      <c r="F6" s="27"/>
      <c r="G6" s="27"/>
      <c r="H6" s="27"/>
      <c r="I6" s="28"/>
      <c r="J6" s="26"/>
      <c r="K6" s="27">
        <v>0</v>
      </c>
      <c r="L6" s="257">
        <v>0</v>
      </c>
      <c r="M6" s="78">
        <v>7</v>
      </c>
      <c r="N6" s="79">
        <v>10</v>
      </c>
      <c r="O6" s="31">
        <v>33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6" ref="U6:U58">H6/4</f>
        <v>0</v>
      </c>
      <c r="V6" s="34">
        <f t="shared" si="4"/>
        <v>0</v>
      </c>
      <c r="W6" s="35">
        <f aca="true" t="shared" si="7" ref="W6:W58">J6/37</f>
        <v>0</v>
      </c>
      <c r="X6" s="33">
        <v>0</v>
      </c>
      <c r="Y6" s="56">
        <v>0</v>
      </c>
      <c r="Z6" s="136">
        <v>0.0023003614853762734</v>
      </c>
      <c r="AA6" s="137">
        <v>0.0032776138970829235</v>
      </c>
      <c r="AB6" s="38">
        <v>0.0109380178985747</v>
      </c>
    </row>
    <row r="7" spans="1:28" s="119" customFormat="1" ht="13.5" customHeight="1">
      <c r="A7" s="353"/>
      <c r="B7" s="134" t="s">
        <v>2</v>
      </c>
      <c r="C7" s="26"/>
      <c r="D7" s="27"/>
      <c r="E7" s="27"/>
      <c r="F7" s="27"/>
      <c r="G7" s="27"/>
      <c r="H7" s="27"/>
      <c r="I7" s="28"/>
      <c r="J7" s="26"/>
      <c r="K7" s="27">
        <v>0</v>
      </c>
      <c r="L7" s="257">
        <v>0</v>
      </c>
      <c r="M7" s="78">
        <v>8</v>
      </c>
      <c r="N7" s="79">
        <v>11</v>
      </c>
      <c r="O7" s="31">
        <v>27</v>
      </c>
      <c r="P7" s="32">
        <f t="shared" si="0"/>
        <v>0</v>
      </c>
      <c r="Q7" s="33">
        <f t="shared" si="5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6"/>
        <v>0</v>
      </c>
      <c r="V7" s="34">
        <f t="shared" si="4"/>
        <v>0</v>
      </c>
      <c r="W7" s="35">
        <f t="shared" si="7"/>
        <v>0</v>
      </c>
      <c r="X7" s="33">
        <v>0</v>
      </c>
      <c r="Y7" s="56">
        <v>0</v>
      </c>
      <c r="Z7" s="136">
        <v>0.0026289845547157412</v>
      </c>
      <c r="AA7" s="137">
        <v>0.003601833660772757</v>
      </c>
      <c r="AB7" s="38">
        <v>0.00892561983471074</v>
      </c>
    </row>
    <row r="8" spans="1:28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7"/>
      <c r="I8" s="28"/>
      <c r="J8" s="26"/>
      <c r="K8" s="27">
        <v>0</v>
      </c>
      <c r="L8" s="257">
        <v>0</v>
      </c>
      <c r="M8" s="78">
        <v>11</v>
      </c>
      <c r="N8" s="79">
        <v>17</v>
      </c>
      <c r="O8" s="31">
        <v>31</v>
      </c>
      <c r="P8" s="32">
        <f t="shared" si="0"/>
        <v>0</v>
      </c>
      <c r="Q8" s="33">
        <f t="shared" si="5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6"/>
        <v>0</v>
      </c>
      <c r="V8" s="34">
        <f t="shared" si="4"/>
        <v>0</v>
      </c>
      <c r="W8" s="35">
        <f t="shared" si="7"/>
        <v>0</v>
      </c>
      <c r="X8" s="33">
        <v>0</v>
      </c>
      <c r="Y8" s="56">
        <v>0</v>
      </c>
      <c r="Z8" s="136">
        <v>0.003614853762734144</v>
      </c>
      <c r="AA8" s="137">
        <v>0.005566470203012442</v>
      </c>
      <c r="AB8" s="38">
        <v>0.0102513227513227</v>
      </c>
    </row>
    <row r="9" spans="1:28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1"/>
      <c r="I9" s="262"/>
      <c r="J9" s="219"/>
      <c r="K9" s="261">
        <v>0</v>
      </c>
      <c r="L9" s="263">
        <v>0</v>
      </c>
      <c r="M9" s="85">
        <v>9</v>
      </c>
      <c r="N9" s="86">
        <v>16</v>
      </c>
      <c r="O9" s="69">
        <v>61</v>
      </c>
      <c r="P9" s="88">
        <f t="shared" si="0"/>
        <v>0</v>
      </c>
      <c r="Q9" s="89">
        <f t="shared" si="5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6"/>
        <v>0</v>
      </c>
      <c r="V9" s="90">
        <f t="shared" si="4"/>
        <v>0</v>
      </c>
      <c r="W9" s="91">
        <f t="shared" si="7"/>
        <v>0</v>
      </c>
      <c r="X9" s="89">
        <v>0</v>
      </c>
      <c r="Y9" s="71">
        <v>0</v>
      </c>
      <c r="Z9" s="147">
        <v>0.0029585798816568047</v>
      </c>
      <c r="AA9" s="148">
        <v>0.005244182235332678</v>
      </c>
      <c r="AB9" s="59">
        <v>0.0201853077432164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30"/>
      <c r="I10" s="54"/>
      <c r="J10" s="26"/>
      <c r="K10" s="30">
        <v>0</v>
      </c>
      <c r="L10" s="54">
        <v>0</v>
      </c>
      <c r="M10" s="29">
        <v>6</v>
      </c>
      <c r="N10" s="30">
        <v>14</v>
      </c>
      <c r="O10" s="31">
        <v>65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6"/>
        <v>0</v>
      </c>
      <c r="V10" s="223">
        <f t="shared" si="4"/>
        <v>0</v>
      </c>
      <c r="W10" s="35">
        <f t="shared" si="7"/>
        <v>0</v>
      </c>
      <c r="X10" s="55">
        <v>0</v>
      </c>
      <c r="Y10" s="56">
        <v>0</v>
      </c>
      <c r="Z10" s="36">
        <v>0.0019730351857941467</v>
      </c>
      <c r="AA10" s="37">
        <v>0.0045901639344262295</v>
      </c>
      <c r="AB10" s="38">
        <v>0.0214947089947089</v>
      </c>
    </row>
    <row r="11" spans="1:28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30"/>
      <c r="I11" s="54"/>
      <c r="J11" s="26"/>
      <c r="K11" s="30">
        <v>0</v>
      </c>
      <c r="L11" s="54">
        <v>0</v>
      </c>
      <c r="M11" s="29">
        <v>9</v>
      </c>
      <c r="N11" s="30">
        <v>23</v>
      </c>
      <c r="O11" s="31">
        <v>65</v>
      </c>
      <c r="P11" s="32">
        <f t="shared" si="0"/>
        <v>0</v>
      </c>
      <c r="Q11" s="33">
        <f t="shared" si="5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6"/>
        <v>0</v>
      </c>
      <c r="V11" s="223">
        <f t="shared" si="4"/>
        <v>0</v>
      </c>
      <c r="W11" s="35">
        <f t="shared" si="7"/>
        <v>0</v>
      </c>
      <c r="X11" s="55">
        <v>0</v>
      </c>
      <c r="Y11" s="56">
        <v>0</v>
      </c>
      <c r="Z11" s="36">
        <v>0.0029605263157894738</v>
      </c>
      <c r="AA11" s="37">
        <v>0.007536041939711665</v>
      </c>
      <c r="AB11" s="38">
        <v>0.0214876033057851</v>
      </c>
    </row>
    <row r="12" spans="1:28" s="145" customFormat="1" ht="13.5" customHeight="1">
      <c r="A12" s="354"/>
      <c r="B12" s="139" t="s">
        <v>7</v>
      </c>
      <c r="C12" s="43"/>
      <c r="D12" s="44"/>
      <c r="E12" s="44"/>
      <c r="F12" s="44"/>
      <c r="G12" s="44"/>
      <c r="H12" s="44"/>
      <c r="I12" s="62"/>
      <c r="J12" s="40"/>
      <c r="K12" s="44">
        <v>0</v>
      </c>
      <c r="L12" s="62">
        <v>0</v>
      </c>
      <c r="M12" s="43">
        <v>13</v>
      </c>
      <c r="N12" s="44">
        <v>21</v>
      </c>
      <c r="O12" s="45">
        <v>110</v>
      </c>
      <c r="P12" s="46">
        <f t="shared" si="0"/>
        <v>0</v>
      </c>
      <c r="Q12" s="47">
        <f t="shared" si="5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6"/>
        <v>0</v>
      </c>
      <c r="V12" s="224">
        <f t="shared" si="4"/>
        <v>0</v>
      </c>
      <c r="W12" s="49">
        <f t="shared" si="7"/>
        <v>0</v>
      </c>
      <c r="X12" s="63">
        <v>0</v>
      </c>
      <c r="Y12" s="64">
        <v>0</v>
      </c>
      <c r="Z12" s="50">
        <v>0.004274909569220651</v>
      </c>
      <c r="AA12" s="51">
        <v>0.00688298918387414</v>
      </c>
      <c r="AB12" s="52">
        <v>0.0363876943433675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/>
      <c r="G13" s="30"/>
      <c r="H13" s="30"/>
      <c r="I13" s="54"/>
      <c r="J13" s="26"/>
      <c r="K13" s="30">
        <v>0</v>
      </c>
      <c r="L13" s="54">
        <v>0</v>
      </c>
      <c r="M13" s="29">
        <v>8</v>
      </c>
      <c r="N13" s="30">
        <v>16</v>
      </c>
      <c r="O13" s="31">
        <v>95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6"/>
        <v>0</v>
      </c>
      <c r="V13" s="223">
        <f t="shared" si="4"/>
        <v>0</v>
      </c>
      <c r="W13" s="35">
        <f t="shared" si="7"/>
        <v>0</v>
      </c>
      <c r="X13" s="55">
        <v>0</v>
      </c>
      <c r="Y13" s="56">
        <v>0</v>
      </c>
      <c r="Z13" s="36">
        <v>0.0026298487836949377</v>
      </c>
      <c r="AA13" s="37">
        <v>0.005242463958060288</v>
      </c>
      <c r="AB13" s="38">
        <v>0.0314257360238174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30"/>
      <c r="I14" s="54"/>
      <c r="J14" s="26"/>
      <c r="K14" s="30">
        <v>1</v>
      </c>
      <c r="L14" s="54">
        <v>0</v>
      </c>
      <c r="M14" s="29">
        <v>6</v>
      </c>
      <c r="N14" s="30">
        <v>33</v>
      </c>
      <c r="O14" s="31">
        <v>117</v>
      </c>
      <c r="P14" s="32">
        <f t="shared" si="0"/>
        <v>0</v>
      </c>
      <c r="Q14" s="33">
        <f t="shared" si="5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6"/>
        <v>0</v>
      </c>
      <c r="V14" s="34">
        <f t="shared" si="4"/>
        <v>0</v>
      </c>
      <c r="W14" s="35">
        <f t="shared" si="7"/>
        <v>0</v>
      </c>
      <c r="X14" s="55">
        <v>0.02564102564102564</v>
      </c>
      <c r="Y14" s="56">
        <v>0</v>
      </c>
      <c r="Z14" s="36">
        <v>0.0019723865877712033</v>
      </c>
      <c r="AA14" s="37">
        <v>0.010812581913499346</v>
      </c>
      <c r="AB14" s="38">
        <v>0.0387160820648577</v>
      </c>
    </row>
    <row r="15" spans="1:28" s="145" customFormat="1" ht="13.5" customHeight="1">
      <c r="A15" s="353"/>
      <c r="B15" s="134" t="s">
        <v>10</v>
      </c>
      <c r="C15" s="29"/>
      <c r="D15" s="30"/>
      <c r="E15" s="30"/>
      <c r="F15" s="30"/>
      <c r="G15" s="30"/>
      <c r="H15" s="30"/>
      <c r="I15" s="54"/>
      <c r="J15" s="26"/>
      <c r="K15" s="30">
        <v>0</v>
      </c>
      <c r="L15" s="54">
        <v>0</v>
      </c>
      <c r="M15" s="29">
        <v>18</v>
      </c>
      <c r="N15" s="30">
        <v>20</v>
      </c>
      <c r="O15" s="31">
        <v>117</v>
      </c>
      <c r="P15" s="32">
        <f t="shared" si="0"/>
        <v>0</v>
      </c>
      <c r="Q15" s="33">
        <f t="shared" si="5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6"/>
        <v>0</v>
      </c>
      <c r="V15" s="34">
        <f t="shared" si="4"/>
        <v>0</v>
      </c>
      <c r="W15" s="35">
        <f t="shared" si="7"/>
        <v>0</v>
      </c>
      <c r="X15" s="55">
        <v>0</v>
      </c>
      <c r="Y15" s="56">
        <v>0</v>
      </c>
      <c r="Z15" s="36">
        <v>0.005923000987166831</v>
      </c>
      <c r="AA15" s="37">
        <v>0.006563833278634723</v>
      </c>
      <c r="AB15" s="38">
        <v>0.0387032748924909</v>
      </c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30"/>
      <c r="I16" s="54"/>
      <c r="J16" s="26"/>
      <c r="K16" s="30">
        <v>0</v>
      </c>
      <c r="L16" s="54">
        <v>0</v>
      </c>
      <c r="M16" s="29">
        <v>14</v>
      </c>
      <c r="N16" s="30">
        <v>12</v>
      </c>
      <c r="O16" s="31">
        <v>151</v>
      </c>
      <c r="P16" s="32">
        <f t="shared" si="0"/>
        <v>0</v>
      </c>
      <c r="Q16" s="33">
        <f t="shared" si="5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6"/>
        <v>0</v>
      </c>
      <c r="V16" s="34">
        <f t="shared" si="4"/>
        <v>0</v>
      </c>
      <c r="W16" s="35">
        <f t="shared" si="7"/>
        <v>0</v>
      </c>
      <c r="X16" s="55">
        <v>0</v>
      </c>
      <c r="Y16" s="56">
        <v>0</v>
      </c>
      <c r="Z16" s="36">
        <v>0.004605263157894736</v>
      </c>
      <c r="AA16" s="37">
        <v>0.003934426229508197</v>
      </c>
      <c r="AB16" s="38">
        <v>0.0499669093315685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v>0</v>
      </c>
      <c r="K17" s="30">
        <v>0</v>
      </c>
      <c r="L17" s="54">
        <v>0</v>
      </c>
      <c r="M17" s="29">
        <v>16</v>
      </c>
      <c r="N17" s="30">
        <v>19</v>
      </c>
      <c r="O17" s="31">
        <v>193</v>
      </c>
      <c r="P17" s="32">
        <f t="shared" si="0"/>
        <v>0</v>
      </c>
      <c r="Q17" s="33">
        <f t="shared" si="5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6"/>
        <v>0</v>
      </c>
      <c r="V17" s="34">
        <f t="shared" si="4"/>
        <v>0</v>
      </c>
      <c r="W17" s="35">
        <f t="shared" si="7"/>
        <v>0</v>
      </c>
      <c r="X17" s="55">
        <v>0</v>
      </c>
      <c r="Y17" s="56">
        <v>0</v>
      </c>
      <c r="Z17" s="36">
        <v>0.005331556147950683</v>
      </c>
      <c r="AA17" s="37">
        <v>0.006194978806651451</v>
      </c>
      <c r="AB17" s="38">
        <v>0.0638649900727994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9">
        <v>0</v>
      </c>
      <c r="K18" s="86">
        <v>0</v>
      </c>
      <c r="L18" s="68">
        <v>0</v>
      </c>
      <c r="M18" s="85">
        <v>17</v>
      </c>
      <c r="N18" s="86">
        <v>18</v>
      </c>
      <c r="O18" s="69">
        <v>184</v>
      </c>
      <c r="P18" s="88">
        <f t="shared" si="0"/>
        <v>0</v>
      </c>
      <c r="Q18" s="89">
        <f t="shared" si="5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6"/>
        <v>0</v>
      </c>
      <c r="V18" s="222">
        <f t="shared" si="4"/>
        <v>0</v>
      </c>
      <c r="W18" s="91">
        <f t="shared" si="7"/>
        <v>0</v>
      </c>
      <c r="X18" s="89">
        <v>0</v>
      </c>
      <c r="Y18" s="71">
        <v>0</v>
      </c>
      <c r="Z18" s="147">
        <v>0.005655355954757153</v>
      </c>
      <c r="AA18" s="148">
        <v>0.0058689272905119005</v>
      </c>
      <c r="AB18" s="59">
        <v>0.0608868299139642</v>
      </c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v>0</v>
      </c>
      <c r="K19" s="79">
        <v>0</v>
      </c>
      <c r="L19" s="54">
        <v>0</v>
      </c>
      <c r="M19" s="78">
        <v>17</v>
      </c>
      <c r="N19" s="79">
        <v>15</v>
      </c>
      <c r="O19" s="31">
        <v>194</v>
      </c>
      <c r="P19" s="32">
        <f t="shared" si="0"/>
        <v>0</v>
      </c>
      <c r="Q19" s="33">
        <f t="shared" si="5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6"/>
        <v>0</v>
      </c>
      <c r="V19" s="223">
        <f t="shared" si="4"/>
        <v>0</v>
      </c>
      <c r="W19" s="35">
        <f t="shared" si="7"/>
        <v>0</v>
      </c>
      <c r="X19" s="33">
        <v>0</v>
      </c>
      <c r="Y19" s="56">
        <v>0</v>
      </c>
      <c r="Z19" s="136">
        <v>0.005655355954757153</v>
      </c>
      <c r="AA19" s="137">
        <v>0.004885993485342019</v>
      </c>
      <c r="AB19" s="38">
        <v>0.0641746609328481</v>
      </c>
    </row>
    <row r="20" spans="1:28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v>0</v>
      </c>
      <c r="K20" s="79">
        <v>0</v>
      </c>
      <c r="L20" s="54">
        <v>0</v>
      </c>
      <c r="M20" s="78">
        <v>7</v>
      </c>
      <c r="N20" s="79">
        <v>26</v>
      </c>
      <c r="O20" s="31">
        <v>232</v>
      </c>
      <c r="P20" s="32">
        <f t="shared" si="0"/>
        <v>0</v>
      </c>
      <c r="Q20" s="33">
        <f t="shared" si="5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6"/>
        <v>0</v>
      </c>
      <c r="V20" s="223">
        <f t="shared" si="4"/>
        <v>0</v>
      </c>
      <c r="W20" s="35">
        <f t="shared" si="7"/>
        <v>0</v>
      </c>
      <c r="X20" s="33">
        <v>0</v>
      </c>
      <c r="Y20" s="56">
        <v>0</v>
      </c>
      <c r="Z20" s="136">
        <v>0.0023232658479920344</v>
      </c>
      <c r="AA20" s="137">
        <v>0.00847457627118644</v>
      </c>
      <c r="AB20" s="38">
        <v>0.0767703507610853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v>0</v>
      </c>
      <c r="K21" s="79">
        <v>0</v>
      </c>
      <c r="L21" s="54">
        <v>0</v>
      </c>
      <c r="M21" s="78">
        <v>13</v>
      </c>
      <c r="N21" s="79">
        <v>23</v>
      </c>
      <c r="O21" s="31">
        <v>203</v>
      </c>
      <c r="P21" s="32">
        <f t="shared" si="0"/>
        <v>0</v>
      </c>
      <c r="Q21" s="33">
        <f t="shared" si="5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6"/>
        <v>0</v>
      </c>
      <c r="V21" s="223">
        <f t="shared" si="4"/>
        <v>0</v>
      </c>
      <c r="W21" s="35">
        <f t="shared" si="7"/>
        <v>0</v>
      </c>
      <c r="X21" s="33">
        <v>0</v>
      </c>
      <c r="Y21" s="56">
        <v>0</v>
      </c>
      <c r="Z21" s="136">
        <v>0.0045726345409778405</v>
      </c>
      <c r="AA21" s="137">
        <v>0.007506527415143603</v>
      </c>
      <c r="AB21" s="38">
        <v>0.0671740569159497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9">
        <v>0</v>
      </c>
      <c r="K22" s="86">
        <v>0</v>
      </c>
      <c r="L22" s="68">
        <v>0</v>
      </c>
      <c r="M22" s="85">
        <v>9</v>
      </c>
      <c r="N22" s="86">
        <v>17</v>
      </c>
      <c r="O22" s="69">
        <v>223</v>
      </c>
      <c r="P22" s="88">
        <f t="shared" si="0"/>
        <v>0</v>
      </c>
      <c r="Q22" s="89">
        <f t="shared" si="5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6"/>
        <v>0</v>
      </c>
      <c r="V22" s="222">
        <f t="shared" si="4"/>
        <v>0</v>
      </c>
      <c r="W22" s="91">
        <f t="shared" si="7"/>
        <v>0</v>
      </c>
      <c r="X22" s="89">
        <v>0</v>
      </c>
      <c r="Y22" s="71">
        <v>0</v>
      </c>
      <c r="Z22" s="147">
        <v>0.0030231776956667787</v>
      </c>
      <c r="AA22" s="148">
        <v>0.005541069100391135</v>
      </c>
      <c r="AB22" s="59">
        <v>0.0740371845949535</v>
      </c>
    </row>
    <row r="23" spans="1:28" s="150" customFormat="1" ht="13.5" customHeight="1">
      <c r="A23" s="353">
        <v>5</v>
      </c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v>0</v>
      </c>
      <c r="K23" s="79">
        <v>0</v>
      </c>
      <c r="L23" s="54">
        <v>0</v>
      </c>
      <c r="M23" s="78">
        <v>10</v>
      </c>
      <c r="N23" s="79">
        <v>21</v>
      </c>
      <c r="O23" s="31">
        <v>158</v>
      </c>
      <c r="P23" s="32">
        <f t="shared" si="0"/>
        <v>0</v>
      </c>
      <c r="Q23" s="33">
        <f t="shared" si="5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6"/>
        <v>0</v>
      </c>
      <c r="V23" s="34">
        <f t="shared" si="4"/>
        <v>0</v>
      </c>
      <c r="W23" s="35">
        <f t="shared" si="7"/>
        <v>0</v>
      </c>
      <c r="X23" s="33">
        <v>0</v>
      </c>
      <c r="Y23" s="56">
        <v>0</v>
      </c>
      <c r="Z23" s="136">
        <v>0.0033255736614566014</v>
      </c>
      <c r="AA23" s="137">
        <v>0.006838163464669489</v>
      </c>
      <c r="AB23" s="38">
        <v>0.0523178807947019</v>
      </c>
    </row>
    <row r="24" spans="1:28" s="150" customFormat="1" ht="13.5" customHeight="1">
      <c r="A24" s="353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v>0</v>
      </c>
      <c r="K24" s="79">
        <v>0</v>
      </c>
      <c r="L24" s="54">
        <v>1</v>
      </c>
      <c r="M24" s="78">
        <v>12</v>
      </c>
      <c r="N24" s="79">
        <v>14</v>
      </c>
      <c r="O24" s="31">
        <v>244</v>
      </c>
      <c r="P24" s="32">
        <f t="shared" si="0"/>
        <v>0</v>
      </c>
      <c r="Q24" s="33">
        <f t="shared" si="5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6"/>
        <v>0</v>
      </c>
      <c r="V24" s="34">
        <f t="shared" si="4"/>
        <v>0</v>
      </c>
      <c r="W24" s="35">
        <f t="shared" si="7"/>
        <v>0</v>
      </c>
      <c r="X24" s="33">
        <v>0</v>
      </c>
      <c r="Y24" s="56">
        <v>0.02564102564102564</v>
      </c>
      <c r="Z24" s="136">
        <v>0.003988035892323031</v>
      </c>
      <c r="AA24" s="137">
        <v>0.004558775643112993</v>
      </c>
      <c r="AB24" s="38">
        <v>0.0806078625702015</v>
      </c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3">
        <v>0</v>
      </c>
      <c r="J25" s="40">
        <v>0</v>
      </c>
      <c r="K25" s="82">
        <v>0</v>
      </c>
      <c r="L25" s="62">
        <v>0</v>
      </c>
      <c r="M25" s="81">
        <v>20</v>
      </c>
      <c r="N25" s="82">
        <v>18</v>
      </c>
      <c r="O25" s="45">
        <v>220</v>
      </c>
      <c r="P25" s="46">
        <f t="shared" si="0"/>
        <v>0</v>
      </c>
      <c r="Q25" s="47">
        <f t="shared" si="5"/>
        <v>0</v>
      </c>
      <c r="R25" s="47">
        <f t="shared" si="1"/>
        <v>0</v>
      </c>
      <c r="S25" s="47">
        <f t="shared" si="2"/>
        <v>0</v>
      </c>
      <c r="T25" s="47">
        <f t="shared" si="3"/>
        <v>0</v>
      </c>
      <c r="U25" s="47">
        <f t="shared" si="6"/>
        <v>0</v>
      </c>
      <c r="V25" s="48">
        <f t="shared" si="4"/>
        <v>0</v>
      </c>
      <c r="W25" s="49">
        <f t="shared" si="7"/>
        <v>0</v>
      </c>
      <c r="X25" s="47">
        <v>0</v>
      </c>
      <c r="Y25" s="64">
        <v>0</v>
      </c>
      <c r="Z25" s="141">
        <v>0.006622516556291391</v>
      </c>
      <c r="AA25" s="142">
        <v>0.005859375</v>
      </c>
      <c r="AB25" s="52">
        <v>0.072799470549305</v>
      </c>
    </row>
    <row r="26" spans="1:28" s="150" customFormat="1" ht="13.5" customHeight="1">
      <c r="A26" s="352">
        <v>6</v>
      </c>
      <c r="B26" s="134" t="s">
        <v>21</v>
      </c>
      <c r="C26" s="78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80">
        <v>0</v>
      </c>
      <c r="J26" s="26">
        <v>0</v>
      </c>
      <c r="K26" s="79">
        <v>0</v>
      </c>
      <c r="L26" s="54">
        <v>0</v>
      </c>
      <c r="M26" s="78">
        <v>14</v>
      </c>
      <c r="N26" s="79">
        <v>25</v>
      </c>
      <c r="O26" s="31">
        <v>217</v>
      </c>
      <c r="P26" s="32">
        <f t="shared" si="0"/>
        <v>0</v>
      </c>
      <c r="Q26" s="33">
        <f t="shared" si="5"/>
        <v>0</v>
      </c>
      <c r="R26" s="33">
        <f t="shared" si="1"/>
        <v>0</v>
      </c>
      <c r="S26" s="33">
        <f t="shared" si="2"/>
        <v>0</v>
      </c>
      <c r="T26" s="33">
        <f t="shared" si="3"/>
        <v>0</v>
      </c>
      <c r="U26" s="33">
        <f t="shared" si="6"/>
        <v>0</v>
      </c>
      <c r="V26" s="34">
        <f t="shared" si="4"/>
        <v>0</v>
      </c>
      <c r="W26" s="35">
        <f t="shared" si="7"/>
        <v>0</v>
      </c>
      <c r="X26" s="33">
        <v>0</v>
      </c>
      <c r="Y26" s="56">
        <v>0</v>
      </c>
      <c r="Z26" s="136">
        <v>0.004631161098246774</v>
      </c>
      <c r="AA26" s="137">
        <v>0.008135372600065083</v>
      </c>
      <c r="AB26" s="38">
        <v>0.0717592592592592</v>
      </c>
    </row>
    <row r="27" spans="1:28" s="150" customFormat="1" ht="13.5" customHeight="1">
      <c r="A27" s="353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26">
        <v>0</v>
      </c>
      <c r="K27" s="79">
        <v>0</v>
      </c>
      <c r="L27" s="54">
        <v>0</v>
      </c>
      <c r="M27" s="78">
        <v>18</v>
      </c>
      <c r="N27" s="79">
        <v>31</v>
      </c>
      <c r="O27" s="31">
        <v>148</v>
      </c>
      <c r="P27" s="32">
        <f t="shared" si="0"/>
        <v>0</v>
      </c>
      <c r="Q27" s="33">
        <f t="shared" si="5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6"/>
        <v>0</v>
      </c>
      <c r="V27" s="223">
        <f t="shared" si="4"/>
        <v>0</v>
      </c>
      <c r="W27" s="35">
        <f t="shared" si="7"/>
        <v>0</v>
      </c>
      <c r="X27" s="33">
        <v>0</v>
      </c>
      <c r="Y27" s="56">
        <v>0</v>
      </c>
      <c r="Z27" s="136">
        <v>0.005960264900662252</v>
      </c>
      <c r="AA27" s="137">
        <v>0.010091145833333334</v>
      </c>
      <c r="AB27" s="38">
        <v>0.0489417989417989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v>0</v>
      </c>
      <c r="K28" s="79">
        <v>0</v>
      </c>
      <c r="L28" s="54">
        <v>3</v>
      </c>
      <c r="M28" s="78">
        <v>26</v>
      </c>
      <c r="N28" s="79">
        <v>32</v>
      </c>
      <c r="O28" s="31">
        <v>147</v>
      </c>
      <c r="P28" s="32">
        <f t="shared" si="0"/>
        <v>0</v>
      </c>
      <c r="Q28" s="33">
        <f t="shared" si="5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6"/>
        <v>0</v>
      </c>
      <c r="V28" s="223">
        <f t="shared" si="4"/>
        <v>0</v>
      </c>
      <c r="W28" s="35">
        <f t="shared" si="7"/>
        <v>0</v>
      </c>
      <c r="X28" s="33">
        <v>0</v>
      </c>
      <c r="Y28" s="56">
        <v>0.07692307692307693</v>
      </c>
      <c r="Z28" s="136">
        <v>0.008600727753886867</v>
      </c>
      <c r="AA28" s="137">
        <v>0.010420058612829698</v>
      </c>
      <c r="AB28" s="38">
        <v>0.0485789821546596</v>
      </c>
    </row>
    <row r="29" spans="1:28" s="150" customFormat="1" ht="13.5" customHeight="1">
      <c r="A29" s="353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v>0</v>
      </c>
      <c r="K29" s="79">
        <v>0</v>
      </c>
      <c r="L29" s="54">
        <v>0</v>
      </c>
      <c r="M29" s="78">
        <v>12</v>
      </c>
      <c r="N29" s="79">
        <v>31</v>
      </c>
      <c r="O29" s="31">
        <v>94</v>
      </c>
      <c r="P29" s="32">
        <f t="shared" si="0"/>
        <v>0</v>
      </c>
      <c r="Q29" s="33">
        <f t="shared" si="5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6"/>
        <v>0</v>
      </c>
      <c r="V29" s="223">
        <f t="shared" si="4"/>
        <v>0</v>
      </c>
      <c r="W29" s="35">
        <f t="shared" si="7"/>
        <v>0</v>
      </c>
      <c r="X29" s="33">
        <v>0</v>
      </c>
      <c r="Y29" s="56">
        <v>0</v>
      </c>
      <c r="Z29" s="136">
        <v>0.003976143141153081</v>
      </c>
      <c r="AA29" s="137">
        <v>0.010091145833333334</v>
      </c>
      <c r="AB29" s="38">
        <v>0.0310743801652892</v>
      </c>
    </row>
    <row r="30" spans="1:28" s="150" customFormat="1" ht="13.5" customHeight="1">
      <c r="A30" s="354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40">
        <v>0</v>
      </c>
      <c r="K30" s="82">
        <v>0</v>
      </c>
      <c r="L30" s="62">
        <v>0</v>
      </c>
      <c r="M30" s="81">
        <v>24</v>
      </c>
      <c r="N30" s="82">
        <v>22</v>
      </c>
      <c r="O30" s="45">
        <v>101</v>
      </c>
      <c r="P30" s="46">
        <f t="shared" si="0"/>
        <v>0</v>
      </c>
      <c r="Q30" s="47">
        <f t="shared" si="5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6"/>
        <v>0</v>
      </c>
      <c r="V30" s="224">
        <f t="shared" si="4"/>
        <v>0</v>
      </c>
      <c r="W30" s="49">
        <f t="shared" si="7"/>
        <v>0</v>
      </c>
      <c r="X30" s="47">
        <v>0</v>
      </c>
      <c r="Y30" s="64">
        <v>0</v>
      </c>
      <c r="Z30" s="141">
        <v>0.007954922108054359</v>
      </c>
      <c r="AA30" s="142">
        <v>0.007161458333333333</v>
      </c>
      <c r="AB30" s="52">
        <v>0.0334105193516374</v>
      </c>
    </row>
    <row r="31" spans="1:28" s="150" customFormat="1" ht="13.5" customHeight="1">
      <c r="A31" s="352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9">
        <v>0</v>
      </c>
      <c r="K31" s="86">
        <v>0</v>
      </c>
      <c r="L31" s="68">
        <v>0</v>
      </c>
      <c r="M31" s="85">
        <v>14</v>
      </c>
      <c r="N31" s="86">
        <v>23</v>
      </c>
      <c r="O31" s="69">
        <v>90</v>
      </c>
      <c r="P31" s="88">
        <f t="shared" si="0"/>
        <v>0</v>
      </c>
      <c r="Q31" s="89">
        <f t="shared" si="5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6"/>
        <v>0</v>
      </c>
      <c r="V31" s="90">
        <f t="shared" si="4"/>
        <v>0</v>
      </c>
      <c r="W31" s="91">
        <f t="shared" si="7"/>
        <v>0</v>
      </c>
      <c r="X31" s="89">
        <v>0</v>
      </c>
      <c r="Y31" s="71">
        <v>0</v>
      </c>
      <c r="Z31" s="147">
        <v>0.004654255319148936</v>
      </c>
      <c r="AA31" s="148">
        <v>0.0074796747967479675</v>
      </c>
      <c r="AB31" s="59">
        <v>0.0298111957601854</v>
      </c>
    </row>
    <row r="32" spans="1:28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0</v>
      </c>
      <c r="J32" s="26">
        <v>0</v>
      </c>
      <c r="K32" s="79">
        <v>0</v>
      </c>
      <c r="L32" s="54">
        <v>0</v>
      </c>
      <c r="M32" s="78">
        <v>16</v>
      </c>
      <c r="N32" s="79">
        <v>32</v>
      </c>
      <c r="O32" s="31">
        <v>98</v>
      </c>
      <c r="P32" s="32">
        <f t="shared" si="0"/>
        <v>0</v>
      </c>
      <c r="Q32" s="33">
        <f t="shared" si="5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6"/>
        <v>0</v>
      </c>
      <c r="V32" s="34">
        <f t="shared" si="4"/>
        <v>0</v>
      </c>
      <c r="W32" s="35">
        <f t="shared" si="7"/>
        <v>0</v>
      </c>
      <c r="X32" s="33">
        <v>0</v>
      </c>
      <c r="Y32" s="56">
        <v>0</v>
      </c>
      <c r="Z32" s="136">
        <v>0.005349381477766633</v>
      </c>
      <c r="AA32" s="137">
        <v>0.010416666666666666</v>
      </c>
      <c r="AB32" s="38">
        <v>0.0324610798277575</v>
      </c>
    </row>
    <row r="33" spans="1:28" s="150" customFormat="1" ht="13.5" customHeight="1">
      <c r="A33" s="353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v>0</v>
      </c>
      <c r="K33" s="79">
        <v>0</v>
      </c>
      <c r="L33" s="54">
        <v>0</v>
      </c>
      <c r="M33" s="78">
        <v>9</v>
      </c>
      <c r="N33" s="79">
        <v>21</v>
      </c>
      <c r="O33" s="31">
        <v>58</v>
      </c>
      <c r="P33" s="32">
        <f t="shared" si="0"/>
        <v>0</v>
      </c>
      <c r="Q33" s="33">
        <f t="shared" si="5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6"/>
        <v>0</v>
      </c>
      <c r="V33" s="34">
        <f t="shared" si="4"/>
        <v>0</v>
      </c>
      <c r="W33" s="35">
        <f t="shared" si="7"/>
        <v>0</v>
      </c>
      <c r="X33" s="33">
        <v>0</v>
      </c>
      <c r="Y33" s="56">
        <v>0</v>
      </c>
      <c r="Z33" s="136">
        <v>0.0029920212765957447</v>
      </c>
      <c r="AA33" s="137">
        <v>0.006829268292682927</v>
      </c>
      <c r="AB33" s="38">
        <v>0.0191735537190082</v>
      </c>
    </row>
    <row r="34" spans="1:28" s="150" customFormat="1" ht="13.5" customHeight="1">
      <c r="A34" s="354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v>0</v>
      </c>
      <c r="K34" s="82">
        <v>0</v>
      </c>
      <c r="L34" s="62">
        <v>0</v>
      </c>
      <c r="M34" s="81">
        <v>12</v>
      </c>
      <c r="N34" s="82">
        <v>23</v>
      </c>
      <c r="O34" s="45">
        <v>36</v>
      </c>
      <c r="P34" s="46">
        <f t="shared" si="0"/>
        <v>0</v>
      </c>
      <c r="Q34" s="47">
        <f t="shared" si="5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6"/>
        <v>0</v>
      </c>
      <c r="V34" s="48">
        <f t="shared" si="4"/>
        <v>0</v>
      </c>
      <c r="W34" s="49">
        <f t="shared" si="7"/>
        <v>0</v>
      </c>
      <c r="X34" s="47">
        <v>0</v>
      </c>
      <c r="Y34" s="64">
        <v>0</v>
      </c>
      <c r="Z34" s="141">
        <v>0.003988035892323031</v>
      </c>
      <c r="AA34" s="142">
        <v>0.0074796747967479675</v>
      </c>
      <c r="AB34" s="52">
        <v>0.0119008264462809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9">
        <v>0</v>
      </c>
      <c r="K35" s="86">
        <v>0</v>
      </c>
      <c r="L35" s="68">
        <v>0</v>
      </c>
      <c r="M35" s="85">
        <v>14</v>
      </c>
      <c r="N35" s="86">
        <v>13</v>
      </c>
      <c r="O35" s="69">
        <v>30</v>
      </c>
      <c r="P35" s="88">
        <f t="shared" si="0"/>
        <v>0</v>
      </c>
      <c r="Q35" s="89">
        <f t="shared" si="5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6"/>
        <v>0</v>
      </c>
      <c r="V35" s="90">
        <f t="shared" si="4"/>
        <v>0</v>
      </c>
      <c r="W35" s="91">
        <f t="shared" si="7"/>
        <v>0</v>
      </c>
      <c r="X35" s="89">
        <v>0</v>
      </c>
      <c r="Y35" s="71">
        <v>0</v>
      </c>
      <c r="Z35" s="147">
        <v>0.004666666666666667</v>
      </c>
      <c r="AA35" s="148">
        <v>0.004230393752033843</v>
      </c>
      <c r="AB35" s="59">
        <v>0.00992720052945069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v>0</v>
      </c>
      <c r="K36" s="79">
        <v>0</v>
      </c>
      <c r="L36" s="54">
        <v>1</v>
      </c>
      <c r="M36" s="78">
        <v>17</v>
      </c>
      <c r="N36" s="79">
        <v>21</v>
      </c>
      <c r="O36" s="31">
        <v>31</v>
      </c>
      <c r="P36" s="32">
        <f t="shared" si="0"/>
        <v>0</v>
      </c>
      <c r="Q36" s="33">
        <f t="shared" si="5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6"/>
        <v>0</v>
      </c>
      <c r="V36" s="223">
        <f t="shared" si="4"/>
        <v>0</v>
      </c>
      <c r="W36" s="35">
        <f t="shared" si="7"/>
        <v>0</v>
      </c>
      <c r="X36" s="33">
        <v>0</v>
      </c>
      <c r="Y36" s="56">
        <v>0.02564102564102564</v>
      </c>
      <c r="Z36" s="136">
        <v>0.005988023952095809</v>
      </c>
      <c r="AA36" s="137">
        <v>0.006892024942566459</v>
      </c>
      <c r="AB36" s="38">
        <v>0.0102751077229035</v>
      </c>
    </row>
    <row r="37" spans="1:28" s="150" customFormat="1" ht="13.5" customHeight="1">
      <c r="A37" s="353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v>0</v>
      </c>
      <c r="K37" s="79">
        <v>0</v>
      </c>
      <c r="L37" s="54">
        <v>0</v>
      </c>
      <c r="M37" s="78">
        <v>8</v>
      </c>
      <c r="N37" s="79">
        <v>13</v>
      </c>
      <c r="O37" s="31">
        <v>20</v>
      </c>
      <c r="P37" s="32">
        <f aca="true" t="shared" si="8" ref="P37:P56">C37/3</f>
        <v>0</v>
      </c>
      <c r="Q37" s="33">
        <f t="shared" si="5"/>
        <v>0</v>
      </c>
      <c r="R37" s="33">
        <f aca="true" t="shared" si="9" ref="R37:R56">E37/5</f>
        <v>0</v>
      </c>
      <c r="S37" s="33">
        <f aca="true" t="shared" si="10" ref="S37:S56">F37/11</f>
        <v>0</v>
      </c>
      <c r="T37" s="33">
        <f aca="true" t="shared" si="11" ref="T37:T56">G37/4</f>
        <v>0</v>
      </c>
      <c r="U37" s="33">
        <f t="shared" si="6"/>
        <v>0</v>
      </c>
      <c r="V37" s="223">
        <f aca="true" t="shared" si="12" ref="V37:V56">I37/4</f>
        <v>0</v>
      </c>
      <c r="W37" s="35">
        <f t="shared" si="7"/>
        <v>0</v>
      </c>
      <c r="X37" s="33">
        <v>0</v>
      </c>
      <c r="Y37" s="56">
        <v>0</v>
      </c>
      <c r="Z37" s="136">
        <v>0.002757669769045157</v>
      </c>
      <c r="AA37" s="137">
        <v>0.00426649163111257</v>
      </c>
      <c r="AB37" s="38">
        <v>0.00684697021567956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v>0</v>
      </c>
      <c r="K38" s="79">
        <v>0</v>
      </c>
      <c r="L38" s="54">
        <v>0</v>
      </c>
      <c r="M38" s="78">
        <v>8</v>
      </c>
      <c r="N38" s="79">
        <v>17</v>
      </c>
      <c r="O38" s="31">
        <v>32</v>
      </c>
      <c r="P38" s="32">
        <f t="shared" si="8"/>
        <v>0</v>
      </c>
      <c r="Q38" s="33">
        <f t="shared" si="5"/>
        <v>0</v>
      </c>
      <c r="R38" s="33">
        <f t="shared" si="9"/>
        <v>0</v>
      </c>
      <c r="S38" s="33">
        <f t="shared" si="10"/>
        <v>0</v>
      </c>
      <c r="T38" s="33">
        <f t="shared" si="11"/>
        <v>0</v>
      </c>
      <c r="U38" s="33">
        <f t="shared" si="6"/>
        <v>0</v>
      </c>
      <c r="V38" s="223">
        <f t="shared" si="12"/>
        <v>0</v>
      </c>
      <c r="W38" s="35">
        <f t="shared" si="7"/>
        <v>0</v>
      </c>
      <c r="X38" s="33">
        <v>0</v>
      </c>
      <c r="Y38" s="56">
        <v>0</v>
      </c>
      <c r="Z38" s="136">
        <v>0.002689075630252101</v>
      </c>
      <c r="AA38" s="137">
        <v>0.005541069100391135</v>
      </c>
      <c r="AB38" s="38">
        <v>0.0106702234078026</v>
      </c>
    </row>
    <row r="39" spans="1:28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v>0</v>
      </c>
      <c r="K39" s="82">
        <v>0</v>
      </c>
      <c r="L39" s="62">
        <v>0</v>
      </c>
      <c r="M39" s="81">
        <v>4</v>
      </c>
      <c r="N39" s="82">
        <v>16</v>
      </c>
      <c r="O39" s="45">
        <v>30</v>
      </c>
      <c r="P39" s="46">
        <f t="shared" si="8"/>
        <v>0</v>
      </c>
      <c r="Q39" s="47">
        <f t="shared" si="5"/>
        <v>0</v>
      </c>
      <c r="R39" s="47">
        <f t="shared" si="9"/>
        <v>0</v>
      </c>
      <c r="S39" s="47">
        <f t="shared" si="10"/>
        <v>0</v>
      </c>
      <c r="T39" s="47">
        <f t="shared" si="11"/>
        <v>0</v>
      </c>
      <c r="U39" s="47">
        <f t="shared" si="6"/>
        <v>0</v>
      </c>
      <c r="V39" s="224">
        <f t="shared" si="12"/>
        <v>0</v>
      </c>
      <c r="W39" s="49">
        <f t="shared" si="7"/>
        <v>0</v>
      </c>
      <c r="X39" s="47">
        <v>0</v>
      </c>
      <c r="Y39" s="64">
        <v>0</v>
      </c>
      <c r="Z39" s="141">
        <v>0.0013377926421404682</v>
      </c>
      <c r="AA39" s="142">
        <v>0.005210029306414849</v>
      </c>
      <c r="AB39" s="52">
        <v>0.0099304865938431</v>
      </c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9">
        <v>0</v>
      </c>
      <c r="K40" s="86">
        <v>0</v>
      </c>
      <c r="L40" s="68">
        <v>0</v>
      </c>
      <c r="M40" s="85">
        <v>3</v>
      </c>
      <c r="N40" s="86">
        <v>13</v>
      </c>
      <c r="O40" s="69">
        <v>21</v>
      </c>
      <c r="P40" s="88">
        <f t="shared" si="8"/>
        <v>0</v>
      </c>
      <c r="Q40" s="89">
        <f t="shared" si="5"/>
        <v>0</v>
      </c>
      <c r="R40" s="89">
        <f t="shared" si="9"/>
        <v>0</v>
      </c>
      <c r="S40" s="89">
        <f t="shared" si="10"/>
        <v>0</v>
      </c>
      <c r="T40" s="89">
        <f t="shared" si="11"/>
        <v>0</v>
      </c>
      <c r="U40" s="89">
        <f t="shared" si="6"/>
        <v>0</v>
      </c>
      <c r="V40" s="90">
        <f t="shared" si="12"/>
        <v>0</v>
      </c>
      <c r="W40" s="91">
        <f t="shared" si="7"/>
        <v>0</v>
      </c>
      <c r="X40" s="89">
        <v>0</v>
      </c>
      <c r="Y40" s="71">
        <v>0</v>
      </c>
      <c r="Z40" s="147">
        <v>0.000999000999000999</v>
      </c>
      <c r="AA40" s="148">
        <v>0.004233148811462064</v>
      </c>
      <c r="AB40" s="59">
        <v>0.00694214876033057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26">
        <v>0</v>
      </c>
      <c r="K41" s="79">
        <v>0</v>
      </c>
      <c r="L41" s="54">
        <v>0</v>
      </c>
      <c r="M41" s="78">
        <v>5</v>
      </c>
      <c r="N41" s="79">
        <v>23</v>
      </c>
      <c r="O41" s="31">
        <v>24</v>
      </c>
      <c r="P41" s="32">
        <f t="shared" si="8"/>
        <v>0</v>
      </c>
      <c r="Q41" s="33">
        <f t="shared" si="5"/>
        <v>0</v>
      </c>
      <c r="R41" s="33">
        <f t="shared" si="9"/>
        <v>0</v>
      </c>
      <c r="S41" s="33">
        <f t="shared" si="10"/>
        <v>0</v>
      </c>
      <c r="T41" s="33">
        <f t="shared" si="11"/>
        <v>0</v>
      </c>
      <c r="U41" s="33">
        <f t="shared" si="6"/>
        <v>0</v>
      </c>
      <c r="V41" s="34">
        <f t="shared" si="12"/>
        <v>0</v>
      </c>
      <c r="W41" s="35">
        <f t="shared" si="7"/>
        <v>0</v>
      </c>
      <c r="X41" s="33">
        <v>0</v>
      </c>
      <c r="Y41" s="56">
        <v>0</v>
      </c>
      <c r="Z41" s="136">
        <v>0.0016772895001677288</v>
      </c>
      <c r="AA41" s="137">
        <v>0.007499184871209651</v>
      </c>
      <c r="AB41" s="38">
        <v>0.00793126239259748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v>0</v>
      </c>
      <c r="K42" s="79">
        <v>0</v>
      </c>
      <c r="L42" s="54">
        <v>0</v>
      </c>
      <c r="M42" s="78">
        <v>2</v>
      </c>
      <c r="N42" s="79">
        <v>13</v>
      </c>
      <c r="O42" s="31">
        <v>35</v>
      </c>
      <c r="P42" s="32">
        <f t="shared" si="8"/>
        <v>0</v>
      </c>
      <c r="Q42" s="33">
        <f t="shared" si="5"/>
        <v>0</v>
      </c>
      <c r="R42" s="33">
        <f t="shared" si="9"/>
        <v>0</v>
      </c>
      <c r="S42" s="33">
        <f t="shared" si="10"/>
        <v>0</v>
      </c>
      <c r="T42" s="33">
        <f t="shared" si="11"/>
        <v>0</v>
      </c>
      <c r="U42" s="33">
        <f t="shared" si="6"/>
        <v>0</v>
      </c>
      <c r="V42" s="34">
        <f t="shared" si="12"/>
        <v>0</v>
      </c>
      <c r="W42" s="35">
        <f t="shared" si="7"/>
        <v>0</v>
      </c>
      <c r="X42" s="33">
        <v>0</v>
      </c>
      <c r="Y42" s="56">
        <v>0</v>
      </c>
      <c r="Z42" s="136">
        <v>0.0006688963210702341</v>
      </c>
      <c r="AA42" s="137">
        <v>0.004233148811462064</v>
      </c>
      <c r="AB42" s="38">
        <v>0.011604774535809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3">
        <v>0</v>
      </c>
      <c r="J43" s="40">
        <v>0</v>
      </c>
      <c r="K43" s="82">
        <v>0</v>
      </c>
      <c r="L43" s="62">
        <v>0</v>
      </c>
      <c r="M43" s="81">
        <v>11</v>
      </c>
      <c r="N43" s="82">
        <v>13</v>
      </c>
      <c r="O43" s="45">
        <v>25</v>
      </c>
      <c r="P43" s="46">
        <f t="shared" si="8"/>
        <v>0</v>
      </c>
      <c r="Q43" s="47">
        <f t="shared" si="5"/>
        <v>0</v>
      </c>
      <c r="R43" s="47">
        <f t="shared" si="9"/>
        <v>0</v>
      </c>
      <c r="S43" s="47">
        <f t="shared" si="10"/>
        <v>0</v>
      </c>
      <c r="T43" s="47">
        <f t="shared" si="11"/>
        <v>0</v>
      </c>
      <c r="U43" s="47">
        <f t="shared" si="6"/>
        <v>0</v>
      </c>
      <c r="V43" s="48">
        <f t="shared" si="12"/>
        <v>0</v>
      </c>
      <c r="W43" s="49">
        <f t="shared" si="7"/>
        <v>0</v>
      </c>
      <c r="X43" s="47">
        <v>0</v>
      </c>
      <c r="Y43" s="64">
        <v>0</v>
      </c>
      <c r="Z43" s="141">
        <v>0.0036520584329349268</v>
      </c>
      <c r="AA43" s="142">
        <v>0.004229017566688354</v>
      </c>
      <c r="AB43" s="52">
        <v>0.00828363154406892</v>
      </c>
    </row>
    <row r="44" spans="1:28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7">
        <v>0</v>
      </c>
      <c r="J44" s="219">
        <v>0</v>
      </c>
      <c r="K44" s="86">
        <v>0</v>
      </c>
      <c r="L44" s="68">
        <v>0</v>
      </c>
      <c r="M44" s="85">
        <v>5</v>
      </c>
      <c r="N44" s="86">
        <v>12</v>
      </c>
      <c r="O44" s="69">
        <v>31</v>
      </c>
      <c r="P44" s="88">
        <f t="shared" si="8"/>
        <v>0</v>
      </c>
      <c r="Q44" s="89">
        <f t="shared" si="5"/>
        <v>0</v>
      </c>
      <c r="R44" s="89">
        <f t="shared" si="9"/>
        <v>0</v>
      </c>
      <c r="S44" s="89">
        <f t="shared" si="10"/>
        <v>0</v>
      </c>
      <c r="T44" s="89">
        <f t="shared" si="11"/>
        <v>0</v>
      </c>
      <c r="U44" s="89">
        <f t="shared" si="6"/>
        <v>0</v>
      </c>
      <c r="V44" s="90">
        <f t="shared" si="12"/>
        <v>0</v>
      </c>
      <c r="W44" s="91">
        <f t="shared" si="7"/>
        <v>0</v>
      </c>
      <c r="X44" s="89">
        <v>0</v>
      </c>
      <c r="Y44" s="71">
        <v>0</v>
      </c>
      <c r="Z44" s="147">
        <v>0.0016778523489932886</v>
      </c>
      <c r="AA44" s="148">
        <v>0.0039100684261974585</v>
      </c>
      <c r="AB44" s="59">
        <v>0.0102547138604035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v>0</v>
      </c>
      <c r="K45" s="79">
        <v>0</v>
      </c>
      <c r="L45" s="54">
        <v>0</v>
      </c>
      <c r="M45" s="78">
        <v>9</v>
      </c>
      <c r="N45" s="79">
        <v>18</v>
      </c>
      <c r="O45" s="31">
        <v>25</v>
      </c>
      <c r="P45" s="32">
        <f t="shared" si="8"/>
        <v>0</v>
      </c>
      <c r="Q45" s="33">
        <f t="shared" si="5"/>
        <v>0</v>
      </c>
      <c r="R45" s="33">
        <f t="shared" si="9"/>
        <v>0</v>
      </c>
      <c r="S45" s="33">
        <f t="shared" si="10"/>
        <v>0</v>
      </c>
      <c r="T45" s="33">
        <f t="shared" si="11"/>
        <v>0</v>
      </c>
      <c r="U45" s="33">
        <f t="shared" si="6"/>
        <v>0</v>
      </c>
      <c r="V45" s="223">
        <f t="shared" si="12"/>
        <v>0</v>
      </c>
      <c r="W45" s="35">
        <f t="shared" si="7"/>
        <v>0</v>
      </c>
      <c r="X45" s="33">
        <v>0</v>
      </c>
      <c r="Y45" s="56">
        <v>0</v>
      </c>
      <c r="Z45" s="136">
        <v>0.0029930162953109413</v>
      </c>
      <c r="AA45" s="137">
        <v>0.00585746827204686</v>
      </c>
      <c r="AB45" s="38">
        <v>0.00822639025995393</v>
      </c>
    </row>
    <row r="46" spans="1:28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0</v>
      </c>
      <c r="J46" s="26">
        <v>0</v>
      </c>
      <c r="K46" s="79">
        <v>0</v>
      </c>
      <c r="L46" s="54">
        <v>0</v>
      </c>
      <c r="M46" s="78">
        <v>11</v>
      </c>
      <c r="N46" s="79">
        <v>10</v>
      </c>
      <c r="O46" s="31">
        <v>17</v>
      </c>
      <c r="P46" s="32">
        <f t="shared" si="8"/>
        <v>0</v>
      </c>
      <c r="Q46" s="33">
        <f t="shared" si="5"/>
        <v>0</v>
      </c>
      <c r="R46" s="33">
        <f t="shared" si="9"/>
        <v>0</v>
      </c>
      <c r="S46" s="33">
        <f t="shared" si="10"/>
        <v>0</v>
      </c>
      <c r="T46" s="33">
        <f t="shared" si="11"/>
        <v>0</v>
      </c>
      <c r="U46" s="33">
        <f t="shared" si="6"/>
        <v>0</v>
      </c>
      <c r="V46" s="223">
        <f t="shared" si="12"/>
        <v>0</v>
      </c>
      <c r="W46" s="35">
        <f t="shared" si="7"/>
        <v>0</v>
      </c>
      <c r="X46" s="33">
        <v>0</v>
      </c>
      <c r="Y46" s="56">
        <v>0</v>
      </c>
      <c r="Z46" s="136">
        <v>0.0036496350364963502</v>
      </c>
      <c r="AA46" s="137">
        <v>0.0032530904359141183</v>
      </c>
      <c r="AB46" s="38">
        <v>0.00563286944996686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v>0</v>
      </c>
      <c r="K47" s="82">
        <v>0</v>
      </c>
      <c r="L47" s="62">
        <v>0</v>
      </c>
      <c r="M47" s="81">
        <v>5</v>
      </c>
      <c r="N47" s="82">
        <v>8</v>
      </c>
      <c r="O47" s="45">
        <v>22</v>
      </c>
      <c r="P47" s="46">
        <f t="shared" si="8"/>
        <v>0</v>
      </c>
      <c r="Q47" s="47">
        <f t="shared" si="5"/>
        <v>0</v>
      </c>
      <c r="R47" s="47">
        <f t="shared" si="9"/>
        <v>0</v>
      </c>
      <c r="S47" s="47">
        <f t="shared" si="10"/>
        <v>0</v>
      </c>
      <c r="T47" s="47">
        <f t="shared" si="11"/>
        <v>0</v>
      </c>
      <c r="U47" s="47">
        <f t="shared" si="6"/>
        <v>0</v>
      </c>
      <c r="V47" s="224">
        <f t="shared" si="12"/>
        <v>0</v>
      </c>
      <c r="W47" s="49">
        <f t="shared" si="7"/>
        <v>0</v>
      </c>
      <c r="X47" s="47">
        <v>0</v>
      </c>
      <c r="Y47" s="64">
        <v>0</v>
      </c>
      <c r="Z47" s="141">
        <v>0.001658374792703151</v>
      </c>
      <c r="AA47" s="142">
        <v>0.002602472348731295</v>
      </c>
      <c r="AB47" s="52">
        <v>0.00728235683548493</v>
      </c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7">
        <v>0</v>
      </c>
      <c r="J48" s="219">
        <v>0</v>
      </c>
      <c r="K48" s="86">
        <v>0</v>
      </c>
      <c r="L48" s="68">
        <v>0</v>
      </c>
      <c r="M48" s="85">
        <v>8</v>
      </c>
      <c r="N48" s="86">
        <v>9</v>
      </c>
      <c r="O48" s="69">
        <v>22</v>
      </c>
      <c r="P48" s="88">
        <f t="shared" si="8"/>
        <v>0</v>
      </c>
      <c r="Q48" s="89">
        <f t="shared" si="5"/>
        <v>0</v>
      </c>
      <c r="R48" s="89">
        <f t="shared" si="9"/>
        <v>0</v>
      </c>
      <c r="S48" s="89">
        <f t="shared" si="10"/>
        <v>0</v>
      </c>
      <c r="T48" s="89">
        <f t="shared" si="11"/>
        <v>0</v>
      </c>
      <c r="U48" s="89">
        <f t="shared" si="6"/>
        <v>0</v>
      </c>
      <c r="V48" s="222">
        <f t="shared" si="12"/>
        <v>0</v>
      </c>
      <c r="W48" s="91">
        <f t="shared" si="7"/>
        <v>0</v>
      </c>
      <c r="X48" s="89">
        <v>0</v>
      </c>
      <c r="Y48" s="71">
        <v>0</v>
      </c>
      <c r="Z48" s="147">
        <v>0.0026657780739753416</v>
      </c>
      <c r="AA48" s="148">
        <v>0.002926829268292683</v>
      </c>
      <c r="AB48" s="59">
        <v>0.00729201193238316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v>0</v>
      </c>
      <c r="K49" s="79">
        <v>0</v>
      </c>
      <c r="L49" s="80">
        <v>0</v>
      </c>
      <c r="M49" s="78">
        <v>5</v>
      </c>
      <c r="N49" s="79">
        <v>13</v>
      </c>
      <c r="O49" s="31">
        <v>21</v>
      </c>
      <c r="P49" s="32">
        <f t="shared" si="8"/>
        <v>0</v>
      </c>
      <c r="Q49" s="33">
        <f t="shared" si="5"/>
        <v>0</v>
      </c>
      <c r="R49" s="33">
        <f t="shared" si="9"/>
        <v>0</v>
      </c>
      <c r="S49" s="33">
        <f t="shared" si="10"/>
        <v>0</v>
      </c>
      <c r="T49" s="33">
        <f t="shared" si="11"/>
        <v>0</v>
      </c>
      <c r="U49" s="33">
        <f t="shared" si="6"/>
        <v>0</v>
      </c>
      <c r="V49" s="34">
        <f t="shared" si="12"/>
        <v>0</v>
      </c>
      <c r="W49" s="35">
        <f t="shared" si="7"/>
        <v>0</v>
      </c>
      <c r="X49" s="33">
        <v>0</v>
      </c>
      <c r="Y49" s="56">
        <v>0</v>
      </c>
      <c r="Z49" s="136">
        <v>0.0016622340425531915</v>
      </c>
      <c r="AA49" s="137">
        <v>0.004227642276422764</v>
      </c>
      <c r="AB49" s="38">
        <v>0.00693756194251734</v>
      </c>
    </row>
    <row r="50" spans="1:28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v>0</v>
      </c>
      <c r="K50" s="79">
        <v>0</v>
      </c>
      <c r="L50" s="80">
        <v>0</v>
      </c>
      <c r="M50" s="78">
        <v>5</v>
      </c>
      <c r="N50" s="79">
        <v>8</v>
      </c>
      <c r="O50" s="135">
        <v>14</v>
      </c>
      <c r="P50" s="32">
        <f t="shared" si="8"/>
        <v>0</v>
      </c>
      <c r="Q50" s="33">
        <f t="shared" si="5"/>
        <v>0</v>
      </c>
      <c r="R50" s="33">
        <f t="shared" si="9"/>
        <v>0</v>
      </c>
      <c r="S50" s="33">
        <f t="shared" si="10"/>
        <v>0</v>
      </c>
      <c r="T50" s="33">
        <f t="shared" si="11"/>
        <v>0</v>
      </c>
      <c r="U50" s="33">
        <f t="shared" si="6"/>
        <v>0</v>
      </c>
      <c r="V50" s="34">
        <f t="shared" si="12"/>
        <v>0</v>
      </c>
      <c r="W50" s="35">
        <f t="shared" si="7"/>
        <v>0</v>
      </c>
      <c r="X50" s="33">
        <v>0</v>
      </c>
      <c r="Y50" s="56">
        <v>0</v>
      </c>
      <c r="Z50" s="136">
        <v>0.001659475605708596</v>
      </c>
      <c r="AA50" s="137">
        <v>0.0026050146532074245</v>
      </c>
      <c r="AB50" s="138">
        <v>0.00462504129501156</v>
      </c>
    </row>
    <row r="51" spans="1:28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v>0</v>
      </c>
      <c r="K51" s="79">
        <v>0</v>
      </c>
      <c r="L51" s="80">
        <v>0</v>
      </c>
      <c r="M51" s="78">
        <v>4</v>
      </c>
      <c r="N51" s="79">
        <v>10</v>
      </c>
      <c r="O51" s="135">
        <v>15</v>
      </c>
      <c r="P51" s="32">
        <f t="shared" si="8"/>
        <v>0</v>
      </c>
      <c r="Q51" s="33">
        <f t="shared" si="5"/>
        <v>0</v>
      </c>
      <c r="R51" s="33">
        <f t="shared" si="9"/>
        <v>0</v>
      </c>
      <c r="S51" s="33">
        <f t="shared" si="10"/>
        <v>0</v>
      </c>
      <c r="T51" s="33">
        <f t="shared" si="11"/>
        <v>0</v>
      </c>
      <c r="U51" s="33">
        <f t="shared" si="6"/>
        <v>0</v>
      </c>
      <c r="V51" s="34">
        <f t="shared" si="12"/>
        <v>0</v>
      </c>
      <c r="W51" s="35">
        <f t="shared" si="7"/>
        <v>0</v>
      </c>
      <c r="X51" s="33">
        <v>0</v>
      </c>
      <c r="Y51" s="34">
        <v>0</v>
      </c>
      <c r="Z51" s="136">
        <v>0.0013271400132714001</v>
      </c>
      <c r="AA51" s="137">
        <v>0.0032530904359141183</v>
      </c>
      <c r="AB51" s="138">
        <v>0.00496524329692155</v>
      </c>
    </row>
    <row r="52" spans="1:28" s="150" customFormat="1" ht="13.5" customHeight="1">
      <c r="A52" s="354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v>0</v>
      </c>
      <c r="K52" s="82">
        <v>0</v>
      </c>
      <c r="L52" s="83">
        <v>0</v>
      </c>
      <c r="M52" s="81">
        <v>3</v>
      </c>
      <c r="N52" s="82">
        <v>8</v>
      </c>
      <c r="O52" s="140">
        <v>12</v>
      </c>
      <c r="P52" s="46">
        <f t="shared" si="8"/>
        <v>0</v>
      </c>
      <c r="Q52" s="47">
        <f t="shared" si="5"/>
        <v>0</v>
      </c>
      <c r="R52" s="47">
        <f t="shared" si="9"/>
        <v>0</v>
      </c>
      <c r="S52" s="47">
        <f t="shared" si="10"/>
        <v>0</v>
      </c>
      <c r="T52" s="47">
        <f t="shared" si="11"/>
        <v>0</v>
      </c>
      <c r="U52" s="47">
        <f t="shared" si="6"/>
        <v>0</v>
      </c>
      <c r="V52" s="48">
        <f t="shared" si="12"/>
        <v>0</v>
      </c>
      <c r="W52" s="49">
        <f t="shared" si="7"/>
        <v>0</v>
      </c>
      <c r="X52" s="47">
        <v>0</v>
      </c>
      <c r="Y52" s="48">
        <v>0</v>
      </c>
      <c r="Z52" s="141">
        <v>0.0009950248756218905</v>
      </c>
      <c r="AA52" s="142">
        <v>0.0026016260162601626</v>
      </c>
      <c r="AB52" s="143">
        <v>0.00396956665564009</v>
      </c>
    </row>
    <row r="53" spans="1:28" s="150" customFormat="1" ht="13.5" customHeight="1">
      <c r="A53" s="352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v>0</v>
      </c>
      <c r="K53" s="79">
        <v>0</v>
      </c>
      <c r="L53" s="80">
        <v>1</v>
      </c>
      <c r="M53" s="78">
        <v>1</v>
      </c>
      <c r="N53" s="79">
        <v>8</v>
      </c>
      <c r="O53" s="135">
        <v>14</v>
      </c>
      <c r="P53" s="32">
        <f t="shared" si="8"/>
        <v>0</v>
      </c>
      <c r="Q53" s="33">
        <f t="shared" si="5"/>
        <v>0</v>
      </c>
      <c r="R53" s="33">
        <f t="shared" si="9"/>
        <v>0</v>
      </c>
      <c r="S53" s="33">
        <f t="shared" si="10"/>
        <v>0</v>
      </c>
      <c r="T53" s="33">
        <f t="shared" si="11"/>
        <v>0</v>
      </c>
      <c r="U53" s="33">
        <f t="shared" si="6"/>
        <v>0</v>
      </c>
      <c r="V53" s="223">
        <f t="shared" si="12"/>
        <v>0</v>
      </c>
      <c r="W53" s="35">
        <f t="shared" si="7"/>
        <v>0</v>
      </c>
      <c r="X53" s="33">
        <v>0</v>
      </c>
      <c r="Y53" s="34">
        <v>0.02564102564102564</v>
      </c>
      <c r="Z53" s="136">
        <v>0.0003313452617627568</v>
      </c>
      <c r="AA53" s="137">
        <v>0.0026033192320208264</v>
      </c>
      <c r="AB53" s="138">
        <v>0.00462809917355371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v>0</v>
      </c>
      <c r="K54" s="79">
        <v>0</v>
      </c>
      <c r="L54" s="80">
        <v>0</v>
      </c>
      <c r="M54" s="78">
        <v>4</v>
      </c>
      <c r="N54" s="79">
        <v>11</v>
      </c>
      <c r="O54" s="135">
        <v>17</v>
      </c>
      <c r="P54" s="32">
        <f t="shared" si="8"/>
        <v>0</v>
      </c>
      <c r="Q54" s="33">
        <f t="shared" si="5"/>
        <v>0</v>
      </c>
      <c r="R54" s="33">
        <f t="shared" si="9"/>
        <v>0</v>
      </c>
      <c r="S54" s="33">
        <f t="shared" si="10"/>
        <v>0</v>
      </c>
      <c r="T54" s="33">
        <f t="shared" si="11"/>
        <v>0</v>
      </c>
      <c r="U54" s="33">
        <f t="shared" si="6"/>
        <v>0</v>
      </c>
      <c r="V54" s="34">
        <f t="shared" si="12"/>
        <v>0</v>
      </c>
      <c r="W54" s="35">
        <f t="shared" si="7"/>
        <v>0</v>
      </c>
      <c r="X54" s="33">
        <v>0</v>
      </c>
      <c r="Y54" s="34">
        <v>0</v>
      </c>
      <c r="Z54" s="136">
        <v>0.0013231888852133643</v>
      </c>
      <c r="AA54" s="137">
        <v>0.0035783994795055302</v>
      </c>
      <c r="AB54" s="138">
        <v>0.00561797752808988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v>0</v>
      </c>
      <c r="K55" s="79">
        <v>0</v>
      </c>
      <c r="L55" s="80">
        <v>0</v>
      </c>
      <c r="M55" s="78">
        <v>5</v>
      </c>
      <c r="N55" s="79">
        <v>11</v>
      </c>
      <c r="O55" s="135">
        <v>12</v>
      </c>
      <c r="P55" s="32">
        <f t="shared" si="8"/>
        <v>0</v>
      </c>
      <c r="Q55" s="33">
        <f t="shared" si="5"/>
        <v>0</v>
      </c>
      <c r="R55" s="33">
        <f t="shared" si="9"/>
        <v>0</v>
      </c>
      <c r="S55" s="33">
        <f t="shared" si="10"/>
        <v>0</v>
      </c>
      <c r="T55" s="33">
        <f t="shared" si="11"/>
        <v>0</v>
      </c>
      <c r="U55" s="33">
        <f t="shared" si="6"/>
        <v>0</v>
      </c>
      <c r="V55" s="34">
        <f t="shared" si="12"/>
        <v>0</v>
      </c>
      <c r="W55" s="35">
        <f t="shared" si="7"/>
        <v>0</v>
      </c>
      <c r="X55" s="33">
        <v>0</v>
      </c>
      <c r="Y55" s="34">
        <v>0</v>
      </c>
      <c r="Z55" s="136">
        <v>0.0016605778811026237</v>
      </c>
      <c r="AA55" s="137">
        <v>0.003585397653194263</v>
      </c>
      <c r="AB55" s="138">
        <v>0.00396301188903566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0</v>
      </c>
      <c r="J56" s="26">
        <v>0</v>
      </c>
      <c r="K56" s="79">
        <v>0</v>
      </c>
      <c r="L56" s="80">
        <v>0</v>
      </c>
      <c r="M56" s="78">
        <v>10</v>
      </c>
      <c r="N56" s="79">
        <v>9</v>
      </c>
      <c r="O56" s="135">
        <v>22</v>
      </c>
      <c r="P56" s="32">
        <f t="shared" si="8"/>
        <v>0</v>
      </c>
      <c r="Q56" s="33">
        <f t="shared" si="5"/>
        <v>0</v>
      </c>
      <c r="R56" s="33">
        <f t="shared" si="9"/>
        <v>0</v>
      </c>
      <c r="S56" s="33">
        <f t="shared" si="10"/>
        <v>0</v>
      </c>
      <c r="T56" s="33">
        <f t="shared" si="11"/>
        <v>0</v>
      </c>
      <c r="U56" s="33">
        <f t="shared" si="6"/>
        <v>0</v>
      </c>
      <c r="V56" s="34">
        <f t="shared" si="12"/>
        <v>0</v>
      </c>
      <c r="W56" s="35">
        <f t="shared" si="7"/>
        <v>0</v>
      </c>
      <c r="X56" s="33">
        <v>0</v>
      </c>
      <c r="Y56" s="34">
        <v>0</v>
      </c>
      <c r="Z56" s="136">
        <v>0.003401360544217687</v>
      </c>
      <c r="AA56" s="137">
        <v>0.002955665024630542</v>
      </c>
      <c r="AB56" s="138">
        <v>0.00726552179656539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0</v>
      </c>
      <c r="M57" s="230"/>
      <c r="N57" s="312"/>
      <c r="O57" s="310">
        <v>10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</v>
      </c>
      <c r="Z57" s="235"/>
      <c r="AA57" s="265"/>
      <c r="AB57" s="313">
        <v>0.00332778702163061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0</v>
      </c>
      <c r="D58" s="93">
        <f t="shared" si="13"/>
        <v>0</v>
      </c>
      <c r="E58" s="93">
        <f t="shared" si="13"/>
        <v>0</v>
      </c>
      <c r="F58" s="93">
        <f t="shared" si="13"/>
        <v>0</v>
      </c>
      <c r="G58" s="93">
        <f t="shared" si="13"/>
        <v>0</v>
      </c>
      <c r="H58" s="93">
        <f t="shared" si="13"/>
        <v>0</v>
      </c>
      <c r="I58" s="94">
        <f t="shared" si="13"/>
        <v>0</v>
      </c>
      <c r="J58" s="220">
        <f>SUM(C58:I58)</f>
        <v>0</v>
      </c>
      <c r="K58" s="93">
        <v>1</v>
      </c>
      <c r="L58" s="94">
        <v>6</v>
      </c>
      <c r="M58" s="92">
        <v>525</v>
      </c>
      <c r="N58" s="93">
        <v>895</v>
      </c>
      <c r="O58" s="151">
        <v>4239</v>
      </c>
      <c r="P58" s="98">
        <f>C58/3</f>
        <v>0</v>
      </c>
      <c r="Q58" s="99">
        <f t="shared" si="5"/>
        <v>0</v>
      </c>
      <c r="R58" s="99">
        <f>E58/5</f>
        <v>0</v>
      </c>
      <c r="S58" s="99">
        <f>F58/11</f>
        <v>0</v>
      </c>
      <c r="T58" s="99">
        <f>G58/4</f>
        <v>0</v>
      </c>
      <c r="U58" s="99">
        <f t="shared" si="6"/>
        <v>0</v>
      </c>
      <c r="V58" s="152">
        <f>I58/4</f>
        <v>0</v>
      </c>
      <c r="W58" s="101">
        <f t="shared" si="7"/>
        <v>0</v>
      </c>
      <c r="X58" s="99">
        <v>0.02564102564102564</v>
      </c>
      <c r="Y58" s="100">
        <v>0.15384615384615385</v>
      </c>
      <c r="Z58" s="101">
        <f>SUM(Z5:Z57)</f>
        <v>0.17488362899838492</v>
      </c>
      <c r="AA58" s="99">
        <v>0.29200652528548127</v>
      </c>
      <c r="AB58" s="152">
        <v>1.40410732030473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AB60"/>
  <sheetViews>
    <sheetView showZeros="0" zoomScale="68" zoomScaleNormal="68" workbookViewId="0" topLeftCell="A13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105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/>
      <c r="H5" s="13"/>
      <c r="I5" s="14"/>
      <c r="J5" s="12"/>
      <c r="K5" s="13">
        <v>1</v>
      </c>
      <c r="L5" s="256">
        <v>3</v>
      </c>
      <c r="M5" s="74">
        <v>56</v>
      </c>
      <c r="N5" s="75">
        <v>97</v>
      </c>
      <c r="O5" s="17">
        <v>61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0.02564102564102564</v>
      </c>
      <c r="Y5" s="258">
        <v>0.07692307692307693</v>
      </c>
      <c r="Z5" s="131">
        <v>0.02</v>
      </c>
      <c r="AA5" s="132">
        <v>0.03180327868852459</v>
      </c>
      <c r="AB5" s="24">
        <v>0.0204149933065595</v>
      </c>
    </row>
    <row r="6" spans="1:28" s="119" customFormat="1" ht="13.5" customHeight="1">
      <c r="A6" s="353"/>
      <c r="B6" s="134" t="s">
        <v>1</v>
      </c>
      <c r="C6" s="26"/>
      <c r="D6" s="27"/>
      <c r="E6" s="27"/>
      <c r="F6" s="27">
        <v>1</v>
      </c>
      <c r="G6" s="27"/>
      <c r="H6" s="27"/>
      <c r="I6" s="28"/>
      <c r="J6" s="26">
        <v>1</v>
      </c>
      <c r="K6" s="27">
        <v>1</v>
      </c>
      <c r="L6" s="257">
        <v>9</v>
      </c>
      <c r="M6" s="78">
        <v>73</v>
      </c>
      <c r="N6" s="79">
        <v>77</v>
      </c>
      <c r="O6" s="31">
        <v>88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</v>
      </c>
      <c r="S6" s="33">
        <f t="shared" si="2"/>
        <v>0.09090909090909091</v>
      </c>
      <c r="T6" s="33">
        <f t="shared" si="3"/>
        <v>0</v>
      </c>
      <c r="U6" s="33">
        <f aca="true" t="shared" si="6" ref="U6:U58">H6/4</f>
        <v>0</v>
      </c>
      <c r="V6" s="34">
        <f t="shared" si="4"/>
        <v>0</v>
      </c>
      <c r="W6" s="35">
        <f aca="true" t="shared" si="7" ref="W6:W58">J6/37</f>
        <v>0.02702702702702703</v>
      </c>
      <c r="X6" s="33">
        <v>0.02564102564102564</v>
      </c>
      <c r="Y6" s="56">
        <v>0.23076923076923078</v>
      </c>
      <c r="Z6" s="136">
        <v>0.02</v>
      </c>
      <c r="AA6" s="137">
        <v>0.025237627007538514</v>
      </c>
      <c r="AB6" s="38">
        <v>0.0291680477295326</v>
      </c>
    </row>
    <row r="7" spans="1:28" s="119" customFormat="1" ht="13.5" customHeight="1">
      <c r="A7" s="353"/>
      <c r="B7" s="134" t="s">
        <v>2</v>
      </c>
      <c r="C7" s="26"/>
      <c r="D7" s="27"/>
      <c r="E7" s="27"/>
      <c r="F7" s="27">
        <v>1</v>
      </c>
      <c r="G7" s="27"/>
      <c r="H7" s="27"/>
      <c r="I7" s="28"/>
      <c r="J7" s="26">
        <v>1</v>
      </c>
      <c r="K7" s="27">
        <v>3</v>
      </c>
      <c r="L7" s="257">
        <v>0</v>
      </c>
      <c r="M7" s="78">
        <v>105</v>
      </c>
      <c r="N7" s="79">
        <v>100</v>
      </c>
      <c r="O7" s="31">
        <v>83</v>
      </c>
      <c r="P7" s="32">
        <f t="shared" si="0"/>
        <v>0</v>
      </c>
      <c r="Q7" s="33">
        <f t="shared" si="5"/>
        <v>0</v>
      </c>
      <c r="R7" s="33">
        <f t="shared" si="1"/>
        <v>0</v>
      </c>
      <c r="S7" s="33">
        <f t="shared" si="2"/>
        <v>0.09090909090909091</v>
      </c>
      <c r="T7" s="33">
        <f t="shared" si="3"/>
        <v>0</v>
      </c>
      <c r="U7" s="33">
        <f t="shared" si="6"/>
        <v>0</v>
      </c>
      <c r="V7" s="34">
        <f t="shared" si="4"/>
        <v>0</v>
      </c>
      <c r="W7" s="35">
        <f t="shared" si="7"/>
        <v>0.02702702702702703</v>
      </c>
      <c r="X7" s="33">
        <v>0.07692307692307693</v>
      </c>
      <c r="Y7" s="56">
        <v>0</v>
      </c>
      <c r="Z7" s="136">
        <v>0.03</v>
      </c>
      <c r="AA7" s="137">
        <v>0.03274394237066143</v>
      </c>
      <c r="AB7" s="38">
        <v>0.0274380165289256</v>
      </c>
    </row>
    <row r="8" spans="1:28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7"/>
      <c r="I8" s="28"/>
      <c r="J8" s="26"/>
      <c r="K8" s="27">
        <v>2</v>
      </c>
      <c r="L8" s="257">
        <v>2</v>
      </c>
      <c r="M8" s="78">
        <v>85</v>
      </c>
      <c r="N8" s="79">
        <v>127</v>
      </c>
      <c r="O8" s="31">
        <v>67</v>
      </c>
      <c r="P8" s="32">
        <f t="shared" si="0"/>
        <v>0</v>
      </c>
      <c r="Q8" s="33">
        <f t="shared" si="5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6"/>
        <v>0</v>
      </c>
      <c r="V8" s="34">
        <f t="shared" si="4"/>
        <v>0</v>
      </c>
      <c r="W8" s="35">
        <f t="shared" si="7"/>
        <v>0</v>
      </c>
      <c r="X8" s="33">
        <v>0.05128205128205128</v>
      </c>
      <c r="Y8" s="56">
        <v>0.05128205128205128</v>
      </c>
      <c r="Z8" s="136">
        <v>0.03</v>
      </c>
      <c r="AA8" s="137">
        <v>0.04158480681074001</v>
      </c>
      <c r="AB8" s="38">
        <v>0.0221560846560846</v>
      </c>
    </row>
    <row r="9" spans="1:28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1"/>
      <c r="I9" s="262"/>
      <c r="J9" s="219"/>
      <c r="K9" s="261">
        <v>1</v>
      </c>
      <c r="L9" s="263">
        <v>4</v>
      </c>
      <c r="M9" s="85">
        <v>97</v>
      </c>
      <c r="N9" s="86">
        <v>109</v>
      </c>
      <c r="O9" s="69">
        <v>82</v>
      </c>
      <c r="P9" s="88">
        <f t="shared" si="0"/>
        <v>0</v>
      </c>
      <c r="Q9" s="89">
        <f t="shared" si="5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6"/>
        <v>0</v>
      </c>
      <c r="V9" s="90">
        <f t="shared" si="4"/>
        <v>0</v>
      </c>
      <c r="W9" s="91">
        <f t="shared" si="7"/>
        <v>0</v>
      </c>
      <c r="X9" s="89">
        <v>0.02564102564102564</v>
      </c>
      <c r="Y9" s="71">
        <v>0.10256410256410256</v>
      </c>
      <c r="Z9" s="147">
        <v>0.03</v>
      </c>
      <c r="AA9" s="148">
        <v>0.03572599147820387</v>
      </c>
      <c r="AB9" s="59">
        <v>0.0271343481138319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30">
        <v>1</v>
      </c>
      <c r="I10" s="54"/>
      <c r="J10" s="26">
        <v>1</v>
      </c>
      <c r="K10" s="30">
        <v>2</v>
      </c>
      <c r="L10" s="54">
        <v>1</v>
      </c>
      <c r="M10" s="29">
        <v>78</v>
      </c>
      <c r="N10" s="30">
        <v>117</v>
      </c>
      <c r="O10" s="31">
        <v>69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6"/>
        <v>0.25</v>
      </c>
      <c r="V10" s="223">
        <f t="shared" si="4"/>
        <v>0</v>
      </c>
      <c r="W10" s="35">
        <f t="shared" si="7"/>
        <v>0.02702702702702703</v>
      </c>
      <c r="X10" s="55">
        <v>0.05128205128205128</v>
      </c>
      <c r="Y10" s="56">
        <v>0.02564102564102564</v>
      </c>
      <c r="Z10" s="36">
        <v>0.03</v>
      </c>
      <c r="AA10" s="37">
        <v>0.03836065573770492</v>
      </c>
      <c r="AB10" s="38">
        <v>0.0228174603174603</v>
      </c>
    </row>
    <row r="11" spans="1:28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30">
        <v>1</v>
      </c>
      <c r="I11" s="54"/>
      <c r="J11" s="26">
        <v>1</v>
      </c>
      <c r="K11" s="30">
        <v>4</v>
      </c>
      <c r="L11" s="54">
        <v>1</v>
      </c>
      <c r="M11" s="29">
        <v>93</v>
      </c>
      <c r="N11" s="30">
        <v>103</v>
      </c>
      <c r="O11" s="31">
        <v>73</v>
      </c>
      <c r="P11" s="32">
        <f t="shared" si="0"/>
        <v>0</v>
      </c>
      <c r="Q11" s="33">
        <f t="shared" si="5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6"/>
        <v>0.25</v>
      </c>
      <c r="V11" s="223">
        <f t="shared" si="4"/>
        <v>0</v>
      </c>
      <c r="W11" s="35">
        <f t="shared" si="7"/>
        <v>0.02702702702702703</v>
      </c>
      <c r="X11" s="55">
        <v>0.10256410256410256</v>
      </c>
      <c r="Y11" s="56">
        <v>0.02564102564102564</v>
      </c>
      <c r="Z11" s="36">
        <v>0.03</v>
      </c>
      <c r="AA11" s="37">
        <v>0.0337483617300131</v>
      </c>
      <c r="AB11" s="38">
        <v>0.0241322314049586</v>
      </c>
    </row>
    <row r="12" spans="1:28" s="145" customFormat="1" ht="13.5" customHeight="1">
      <c r="A12" s="354"/>
      <c r="B12" s="139" t="s">
        <v>7</v>
      </c>
      <c r="C12" s="43"/>
      <c r="D12" s="44"/>
      <c r="E12" s="44">
        <v>1</v>
      </c>
      <c r="F12" s="44"/>
      <c r="G12" s="44"/>
      <c r="H12" s="44">
        <v>1</v>
      </c>
      <c r="I12" s="62"/>
      <c r="J12" s="40">
        <v>2</v>
      </c>
      <c r="K12" s="44">
        <v>2</v>
      </c>
      <c r="L12" s="62">
        <v>0</v>
      </c>
      <c r="M12" s="43">
        <v>103</v>
      </c>
      <c r="N12" s="44">
        <v>138</v>
      </c>
      <c r="O12" s="45">
        <v>67</v>
      </c>
      <c r="P12" s="46">
        <f t="shared" si="0"/>
        <v>0</v>
      </c>
      <c r="Q12" s="47">
        <f t="shared" si="5"/>
        <v>0</v>
      </c>
      <c r="R12" s="47">
        <f t="shared" si="1"/>
        <v>0.2</v>
      </c>
      <c r="S12" s="47">
        <f t="shared" si="2"/>
        <v>0</v>
      </c>
      <c r="T12" s="47">
        <f t="shared" si="3"/>
        <v>0</v>
      </c>
      <c r="U12" s="47">
        <f t="shared" si="6"/>
        <v>0.25</v>
      </c>
      <c r="V12" s="224">
        <f t="shared" si="4"/>
        <v>0</v>
      </c>
      <c r="W12" s="49">
        <f t="shared" si="7"/>
        <v>0.05405405405405406</v>
      </c>
      <c r="X12" s="63">
        <v>0.05128205128205128</v>
      </c>
      <c r="Y12" s="64">
        <v>0</v>
      </c>
      <c r="Z12" s="50">
        <v>0.03</v>
      </c>
      <c r="AA12" s="51">
        <v>0.04523107177974434</v>
      </c>
      <c r="AB12" s="52">
        <v>0.0221634138273238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>
        <v>1</v>
      </c>
      <c r="G13" s="30"/>
      <c r="H13" s="30">
        <v>1</v>
      </c>
      <c r="I13" s="54"/>
      <c r="J13" s="26">
        <v>2</v>
      </c>
      <c r="K13" s="30">
        <v>3</v>
      </c>
      <c r="L13" s="54">
        <v>1</v>
      </c>
      <c r="M13" s="29">
        <v>117</v>
      </c>
      <c r="N13" s="30">
        <v>113</v>
      </c>
      <c r="O13" s="31">
        <v>96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0.09090909090909091</v>
      </c>
      <c r="T13" s="33">
        <f t="shared" si="3"/>
        <v>0</v>
      </c>
      <c r="U13" s="33">
        <f t="shared" si="6"/>
        <v>0.25</v>
      </c>
      <c r="V13" s="223">
        <f t="shared" si="4"/>
        <v>0</v>
      </c>
      <c r="W13" s="35">
        <f t="shared" si="7"/>
        <v>0.05405405405405406</v>
      </c>
      <c r="X13" s="55">
        <v>0.07692307692307693</v>
      </c>
      <c r="Y13" s="56">
        <v>0.02564102564102564</v>
      </c>
      <c r="Z13" s="36">
        <v>0.04</v>
      </c>
      <c r="AA13" s="37">
        <v>0.03702490170380079</v>
      </c>
      <c r="AB13" s="38">
        <v>0.0317565332451207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30"/>
      <c r="I14" s="54"/>
      <c r="J14" s="26"/>
      <c r="K14" s="30">
        <v>4</v>
      </c>
      <c r="L14" s="54">
        <v>0</v>
      </c>
      <c r="M14" s="29">
        <v>102</v>
      </c>
      <c r="N14" s="30">
        <v>110</v>
      </c>
      <c r="O14" s="31">
        <v>101</v>
      </c>
      <c r="P14" s="32">
        <f t="shared" si="0"/>
        <v>0</v>
      </c>
      <c r="Q14" s="33">
        <f t="shared" si="5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6"/>
        <v>0</v>
      </c>
      <c r="V14" s="34">
        <f t="shared" si="4"/>
        <v>0</v>
      </c>
      <c r="W14" s="35">
        <f t="shared" si="7"/>
        <v>0</v>
      </c>
      <c r="X14" s="55">
        <v>0.10256410256410256</v>
      </c>
      <c r="Y14" s="56">
        <v>0</v>
      </c>
      <c r="Z14" s="36">
        <v>0.03</v>
      </c>
      <c r="AA14" s="37">
        <v>0.03604193971166448</v>
      </c>
      <c r="AB14" s="38">
        <v>0.0334215751158173</v>
      </c>
    </row>
    <row r="15" spans="1:28" s="145" customFormat="1" ht="13.5" customHeight="1">
      <c r="A15" s="353"/>
      <c r="B15" s="134" t="s">
        <v>10</v>
      </c>
      <c r="C15" s="29"/>
      <c r="D15" s="30"/>
      <c r="E15" s="30"/>
      <c r="F15" s="30">
        <v>1</v>
      </c>
      <c r="G15" s="30"/>
      <c r="H15" s="30">
        <v>2</v>
      </c>
      <c r="I15" s="54"/>
      <c r="J15" s="26">
        <v>3</v>
      </c>
      <c r="K15" s="30">
        <v>18</v>
      </c>
      <c r="L15" s="54">
        <v>0</v>
      </c>
      <c r="M15" s="29">
        <v>156</v>
      </c>
      <c r="N15" s="30">
        <v>151</v>
      </c>
      <c r="O15" s="31">
        <v>93</v>
      </c>
      <c r="P15" s="32">
        <f t="shared" si="0"/>
        <v>0</v>
      </c>
      <c r="Q15" s="33">
        <f t="shared" si="5"/>
        <v>0</v>
      </c>
      <c r="R15" s="33">
        <f t="shared" si="1"/>
        <v>0</v>
      </c>
      <c r="S15" s="33">
        <f t="shared" si="2"/>
        <v>0.09090909090909091</v>
      </c>
      <c r="T15" s="33">
        <f t="shared" si="3"/>
        <v>0</v>
      </c>
      <c r="U15" s="33">
        <f t="shared" si="6"/>
        <v>0.5</v>
      </c>
      <c r="V15" s="34">
        <f t="shared" si="4"/>
        <v>0</v>
      </c>
      <c r="W15" s="35">
        <f t="shared" si="7"/>
        <v>0.08108108108108109</v>
      </c>
      <c r="X15" s="55">
        <v>0.46153846153846156</v>
      </c>
      <c r="Y15" s="56">
        <v>0</v>
      </c>
      <c r="Z15" s="36">
        <v>0.05</v>
      </c>
      <c r="AA15" s="37">
        <v>0.04955694125369216</v>
      </c>
      <c r="AB15" s="38">
        <v>0.0307641415812107</v>
      </c>
    </row>
    <row r="16" spans="1:28" s="145" customFormat="1" ht="13.5" customHeight="1">
      <c r="A16" s="353"/>
      <c r="B16" s="134" t="s">
        <v>11</v>
      </c>
      <c r="C16" s="29"/>
      <c r="D16" s="30"/>
      <c r="E16" s="30">
        <v>4</v>
      </c>
      <c r="F16" s="30"/>
      <c r="G16" s="30"/>
      <c r="H16" s="30"/>
      <c r="I16" s="54">
        <v>1</v>
      </c>
      <c r="J16" s="26">
        <v>5</v>
      </c>
      <c r="K16" s="30">
        <v>22</v>
      </c>
      <c r="L16" s="54">
        <v>2</v>
      </c>
      <c r="M16" s="29">
        <v>170</v>
      </c>
      <c r="N16" s="30">
        <v>136</v>
      </c>
      <c r="O16" s="31">
        <v>105</v>
      </c>
      <c r="P16" s="32">
        <f t="shared" si="0"/>
        <v>0</v>
      </c>
      <c r="Q16" s="33">
        <f t="shared" si="5"/>
        <v>0</v>
      </c>
      <c r="R16" s="33">
        <f t="shared" si="1"/>
        <v>0.8</v>
      </c>
      <c r="S16" s="33">
        <f t="shared" si="2"/>
        <v>0</v>
      </c>
      <c r="T16" s="33">
        <f t="shared" si="3"/>
        <v>0</v>
      </c>
      <c r="U16" s="33">
        <f t="shared" si="6"/>
        <v>0</v>
      </c>
      <c r="V16" s="34">
        <f t="shared" si="4"/>
        <v>0.25</v>
      </c>
      <c r="W16" s="35">
        <f t="shared" si="7"/>
        <v>0.13513513513513514</v>
      </c>
      <c r="X16" s="55">
        <v>0.5641025641025641</v>
      </c>
      <c r="Y16" s="56">
        <v>0.05128205128205128</v>
      </c>
      <c r="Z16" s="36">
        <v>0.06</v>
      </c>
      <c r="AA16" s="37">
        <v>0.04459016393442623</v>
      </c>
      <c r="AB16" s="38">
        <v>0.0347452018530774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4</v>
      </c>
      <c r="I17" s="54">
        <v>0</v>
      </c>
      <c r="J17" s="26">
        <v>4</v>
      </c>
      <c r="K17" s="30">
        <v>36</v>
      </c>
      <c r="L17" s="54">
        <v>0</v>
      </c>
      <c r="M17" s="29">
        <v>178</v>
      </c>
      <c r="N17" s="30">
        <v>240</v>
      </c>
      <c r="O17" s="31">
        <v>108</v>
      </c>
      <c r="P17" s="32">
        <f t="shared" si="0"/>
        <v>0</v>
      </c>
      <c r="Q17" s="33">
        <f t="shared" si="5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6"/>
        <v>1</v>
      </c>
      <c r="V17" s="34">
        <f t="shared" si="4"/>
        <v>0</v>
      </c>
      <c r="W17" s="35">
        <f t="shared" si="7"/>
        <v>0.10810810810810811</v>
      </c>
      <c r="X17" s="55">
        <v>0.9230769230769231</v>
      </c>
      <c r="Y17" s="56">
        <v>0</v>
      </c>
      <c r="Z17" s="36">
        <v>0.06</v>
      </c>
      <c r="AA17" s="37">
        <v>0.078252363873492</v>
      </c>
      <c r="AB17" s="38">
        <v>0.0357379219060225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5</v>
      </c>
      <c r="F18" s="86">
        <v>3</v>
      </c>
      <c r="G18" s="86">
        <v>1</v>
      </c>
      <c r="H18" s="86">
        <v>0</v>
      </c>
      <c r="I18" s="87">
        <v>0</v>
      </c>
      <c r="J18" s="219">
        <v>9</v>
      </c>
      <c r="K18" s="86">
        <v>29</v>
      </c>
      <c r="L18" s="68">
        <v>2</v>
      </c>
      <c r="M18" s="85">
        <v>315</v>
      </c>
      <c r="N18" s="86">
        <v>268</v>
      </c>
      <c r="O18" s="69">
        <v>156</v>
      </c>
      <c r="P18" s="88">
        <f t="shared" si="0"/>
        <v>0</v>
      </c>
      <c r="Q18" s="89">
        <f t="shared" si="5"/>
        <v>0</v>
      </c>
      <c r="R18" s="89">
        <f t="shared" si="1"/>
        <v>1</v>
      </c>
      <c r="S18" s="89">
        <f t="shared" si="2"/>
        <v>0.2727272727272727</v>
      </c>
      <c r="T18" s="89">
        <f t="shared" si="3"/>
        <v>0.25</v>
      </c>
      <c r="U18" s="89">
        <f t="shared" si="6"/>
        <v>0</v>
      </c>
      <c r="V18" s="222">
        <f t="shared" si="4"/>
        <v>0</v>
      </c>
      <c r="W18" s="91">
        <f t="shared" si="7"/>
        <v>0.24324324324324326</v>
      </c>
      <c r="X18" s="89">
        <v>0.7837837837837838</v>
      </c>
      <c r="Y18" s="71">
        <v>0.05128205128205128</v>
      </c>
      <c r="Z18" s="147">
        <v>0.1</v>
      </c>
      <c r="AA18" s="148">
        <v>0.08738180632539941</v>
      </c>
      <c r="AB18" s="59">
        <v>0.0516214427531436</v>
      </c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4</v>
      </c>
      <c r="F19" s="79">
        <v>3</v>
      </c>
      <c r="G19" s="79">
        <v>2</v>
      </c>
      <c r="H19" s="79">
        <v>6</v>
      </c>
      <c r="I19" s="80">
        <v>0</v>
      </c>
      <c r="J19" s="26">
        <v>15</v>
      </c>
      <c r="K19" s="79">
        <v>43</v>
      </c>
      <c r="L19" s="54">
        <v>3</v>
      </c>
      <c r="M19" s="78">
        <v>315</v>
      </c>
      <c r="N19" s="79">
        <v>411</v>
      </c>
      <c r="O19" s="31">
        <v>142</v>
      </c>
      <c r="P19" s="32">
        <f t="shared" si="0"/>
        <v>0</v>
      </c>
      <c r="Q19" s="33">
        <f t="shared" si="5"/>
        <v>0</v>
      </c>
      <c r="R19" s="33">
        <f t="shared" si="1"/>
        <v>0.8</v>
      </c>
      <c r="S19" s="33">
        <f t="shared" si="2"/>
        <v>0.2727272727272727</v>
      </c>
      <c r="T19" s="33">
        <f t="shared" si="3"/>
        <v>0.5</v>
      </c>
      <c r="U19" s="33">
        <f t="shared" si="6"/>
        <v>1.5</v>
      </c>
      <c r="V19" s="223">
        <f t="shared" si="4"/>
        <v>0</v>
      </c>
      <c r="W19" s="35">
        <f t="shared" si="7"/>
        <v>0.40540540540540543</v>
      </c>
      <c r="X19" s="33">
        <v>1.162162162162162</v>
      </c>
      <c r="Y19" s="56">
        <v>0.07692307692307693</v>
      </c>
      <c r="Z19" s="136">
        <v>0.1</v>
      </c>
      <c r="AA19" s="137">
        <v>0.13387622149837133</v>
      </c>
      <c r="AB19" s="38">
        <v>0.0469732054250744</v>
      </c>
    </row>
    <row r="20" spans="1:28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5</v>
      </c>
      <c r="F20" s="79">
        <v>2</v>
      </c>
      <c r="G20" s="79">
        <v>3</v>
      </c>
      <c r="H20" s="79">
        <v>7</v>
      </c>
      <c r="I20" s="80">
        <v>0</v>
      </c>
      <c r="J20" s="26">
        <v>17</v>
      </c>
      <c r="K20" s="79">
        <v>37</v>
      </c>
      <c r="L20" s="54">
        <v>16</v>
      </c>
      <c r="M20" s="78">
        <v>425</v>
      </c>
      <c r="N20" s="79">
        <v>466</v>
      </c>
      <c r="O20" s="31">
        <v>247</v>
      </c>
      <c r="P20" s="32">
        <f t="shared" si="0"/>
        <v>0</v>
      </c>
      <c r="Q20" s="33">
        <f t="shared" si="5"/>
        <v>0</v>
      </c>
      <c r="R20" s="33">
        <f t="shared" si="1"/>
        <v>1</v>
      </c>
      <c r="S20" s="33">
        <f t="shared" si="2"/>
        <v>0.18181818181818182</v>
      </c>
      <c r="T20" s="33">
        <f t="shared" si="3"/>
        <v>0.75</v>
      </c>
      <c r="U20" s="33">
        <f t="shared" si="6"/>
        <v>1.75</v>
      </c>
      <c r="V20" s="223">
        <f t="shared" si="4"/>
        <v>0</v>
      </c>
      <c r="W20" s="35">
        <f t="shared" si="7"/>
        <v>0.4594594594594595</v>
      </c>
      <c r="X20" s="33">
        <v>1</v>
      </c>
      <c r="Y20" s="56">
        <v>0.41025641025641024</v>
      </c>
      <c r="Z20" s="136">
        <v>0.14</v>
      </c>
      <c r="AA20" s="137">
        <v>0.15189048239895697</v>
      </c>
      <c r="AB20" s="38">
        <v>0.0817339510258107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1</v>
      </c>
      <c r="E21" s="79">
        <v>1</v>
      </c>
      <c r="F21" s="79">
        <v>4</v>
      </c>
      <c r="G21" s="79">
        <v>6</v>
      </c>
      <c r="H21" s="79">
        <v>3</v>
      </c>
      <c r="I21" s="80">
        <v>0</v>
      </c>
      <c r="J21" s="26">
        <v>15</v>
      </c>
      <c r="K21" s="79">
        <v>61</v>
      </c>
      <c r="L21" s="54">
        <v>17</v>
      </c>
      <c r="M21" s="78">
        <v>466</v>
      </c>
      <c r="N21" s="79">
        <v>633</v>
      </c>
      <c r="O21" s="31">
        <v>392</v>
      </c>
      <c r="P21" s="32">
        <f t="shared" si="0"/>
        <v>0</v>
      </c>
      <c r="Q21" s="33">
        <f t="shared" si="5"/>
        <v>0.16666666666666666</v>
      </c>
      <c r="R21" s="33">
        <f t="shared" si="1"/>
        <v>0.2</v>
      </c>
      <c r="S21" s="33">
        <f t="shared" si="2"/>
        <v>0.36363636363636365</v>
      </c>
      <c r="T21" s="33">
        <f t="shared" si="3"/>
        <v>1.5</v>
      </c>
      <c r="U21" s="33">
        <f t="shared" si="6"/>
        <v>0.75</v>
      </c>
      <c r="V21" s="223">
        <f t="shared" si="4"/>
        <v>0</v>
      </c>
      <c r="W21" s="35">
        <f t="shared" si="7"/>
        <v>0.40540540540540543</v>
      </c>
      <c r="X21" s="33">
        <v>1.6486486486486487</v>
      </c>
      <c r="Y21" s="56">
        <v>0.4358974358974359</v>
      </c>
      <c r="Z21" s="136">
        <v>0.16</v>
      </c>
      <c r="AA21" s="137">
        <v>0.20659268929503916</v>
      </c>
      <c r="AB21" s="38">
        <v>0.129715420251489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1</v>
      </c>
      <c r="E22" s="86">
        <v>2</v>
      </c>
      <c r="F22" s="86">
        <v>3</v>
      </c>
      <c r="G22" s="86">
        <v>4</v>
      </c>
      <c r="H22" s="86">
        <v>8</v>
      </c>
      <c r="I22" s="87">
        <v>1</v>
      </c>
      <c r="J22" s="219">
        <v>19</v>
      </c>
      <c r="K22" s="86">
        <v>68</v>
      </c>
      <c r="L22" s="68">
        <v>43</v>
      </c>
      <c r="M22" s="85">
        <v>550</v>
      </c>
      <c r="N22" s="86">
        <v>689</v>
      </c>
      <c r="O22" s="69">
        <v>501</v>
      </c>
      <c r="P22" s="88">
        <f t="shared" si="0"/>
        <v>0</v>
      </c>
      <c r="Q22" s="89">
        <f t="shared" si="5"/>
        <v>0.16666666666666666</v>
      </c>
      <c r="R22" s="89">
        <f t="shared" si="1"/>
        <v>0.4</v>
      </c>
      <c r="S22" s="89">
        <f t="shared" si="2"/>
        <v>0.2727272727272727</v>
      </c>
      <c r="T22" s="89">
        <f t="shared" si="3"/>
        <v>1</v>
      </c>
      <c r="U22" s="89">
        <f t="shared" si="6"/>
        <v>2</v>
      </c>
      <c r="V22" s="222">
        <f t="shared" si="4"/>
        <v>0.25</v>
      </c>
      <c r="W22" s="91">
        <f t="shared" si="7"/>
        <v>0.5135135135135135</v>
      </c>
      <c r="X22" s="89">
        <v>1.837837837837838</v>
      </c>
      <c r="Y22" s="71">
        <v>1.1025641025641026</v>
      </c>
      <c r="Z22" s="147">
        <v>0.18</v>
      </c>
      <c r="AA22" s="148">
        <v>0.2245762711864407</v>
      </c>
      <c r="AB22" s="59">
        <v>0.166334661354582</v>
      </c>
    </row>
    <row r="23" spans="1:28" s="150" customFormat="1" ht="13.5" customHeight="1">
      <c r="A23" s="353">
        <v>5</v>
      </c>
      <c r="B23" s="134" t="s">
        <v>18</v>
      </c>
      <c r="C23" s="78">
        <v>1</v>
      </c>
      <c r="D23" s="79">
        <v>5</v>
      </c>
      <c r="E23" s="79">
        <v>3</v>
      </c>
      <c r="F23" s="79">
        <v>13</v>
      </c>
      <c r="G23" s="79">
        <v>6</v>
      </c>
      <c r="H23" s="79">
        <v>12</v>
      </c>
      <c r="I23" s="80">
        <v>0</v>
      </c>
      <c r="J23" s="26">
        <v>40</v>
      </c>
      <c r="K23" s="79">
        <v>81</v>
      </c>
      <c r="L23" s="54">
        <v>18</v>
      </c>
      <c r="M23" s="78">
        <v>877</v>
      </c>
      <c r="N23" s="79">
        <v>1053</v>
      </c>
      <c r="O23" s="31">
        <v>398</v>
      </c>
      <c r="P23" s="32">
        <f t="shared" si="0"/>
        <v>0.3333333333333333</v>
      </c>
      <c r="Q23" s="33">
        <f t="shared" si="5"/>
        <v>0.8333333333333334</v>
      </c>
      <c r="R23" s="33">
        <f t="shared" si="1"/>
        <v>0.6</v>
      </c>
      <c r="S23" s="33">
        <f t="shared" si="2"/>
        <v>1.1818181818181819</v>
      </c>
      <c r="T23" s="33">
        <f t="shared" si="3"/>
        <v>1.5</v>
      </c>
      <c r="U23" s="33">
        <f t="shared" si="6"/>
        <v>3</v>
      </c>
      <c r="V23" s="34">
        <f t="shared" si="4"/>
        <v>0</v>
      </c>
      <c r="W23" s="35">
        <f t="shared" si="7"/>
        <v>1.0810810810810811</v>
      </c>
      <c r="X23" s="33">
        <v>2.189189189189189</v>
      </c>
      <c r="Y23" s="56">
        <v>0.46153846153846156</v>
      </c>
      <c r="Z23" s="136">
        <v>0.29</v>
      </c>
      <c r="AA23" s="137">
        <v>0.3428850537284272</v>
      </c>
      <c r="AB23" s="38">
        <v>0.131788079470199</v>
      </c>
    </row>
    <row r="24" spans="1:28" s="150" customFormat="1" ht="13.5" customHeight="1">
      <c r="A24" s="353"/>
      <c r="B24" s="134" t="s">
        <v>19</v>
      </c>
      <c r="C24" s="78">
        <v>0</v>
      </c>
      <c r="D24" s="79">
        <v>9</v>
      </c>
      <c r="E24" s="79">
        <v>12</v>
      </c>
      <c r="F24" s="79">
        <v>15</v>
      </c>
      <c r="G24" s="79">
        <v>27</v>
      </c>
      <c r="H24" s="79">
        <v>12</v>
      </c>
      <c r="I24" s="80">
        <v>2</v>
      </c>
      <c r="J24" s="26">
        <v>77</v>
      </c>
      <c r="K24" s="79">
        <v>96</v>
      </c>
      <c r="L24" s="54">
        <v>91</v>
      </c>
      <c r="M24" s="78">
        <v>1613</v>
      </c>
      <c r="N24" s="79">
        <v>1511</v>
      </c>
      <c r="O24" s="31">
        <v>1035</v>
      </c>
      <c r="P24" s="32">
        <f t="shared" si="0"/>
        <v>0</v>
      </c>
      <c r="Q24" s="33">
        <f t="shared" si="5"/>
        <v>1.5</v>
      </c>
      <c r="R24" s="33">
        <f t="shared" si="1"/>
        <v>2.4</v>
      </c>
      <c r="S24" s="33">
        <f t="shared" si="2"/>
        <v>1.3636363636363635</v>
      </c>
      <c r="T24" s="33">
        <f t="shared" si="3"/>
        <v>6.75</v>
      </c>
      <c r="U24" s="33">
        <f t="shared" si="6"/>
        <v>3</v>
      </c>
      <c r="V24" s="34">
        <f t="shared" si="4"/>
        <v>0.5</v>
      </c>
      <c r="W24" s="35">
        <f t="shared" si="7"/>
        <v>2.081081081081081</v>
      </c>
      <c r="X24" s="33">
        <v>2.5945945945945947</v>
      </c>
      <c r="Y24" s="56">
        <v>2.3333333333333335</v>
      </c>
      <c r="Z24" s="136">
        <v>0.54</v>
      </c>
      <c r="AA24" s="137">
        <v>0.49202214262455224</v>
      </c>
      <c r="AB24" s="38">
        <v>0.341922695738355</v>
      </c>
    </row>
    <row r="25" spans="1:28" s="150" customFormat="1" ht="13.5" customHeight="1">
      <c r="A25" s="354"/>
      <c r="B25" s="139" t="s">
        <v>20</v>
      </c>
      <c r="C25" s="81">
        <v>13</v>
      </c>
      <c r="D25" s="82">
        <v>14</v>
      </c>
      <c r="E25" s="82">
        <v>19</v>
      </c>
      <c r="F25" s="82">
        <v>27</v>
      </c>
      <c r="G25" s="82">
        <v>47</v>
      </c>
      <c r="H25" s="82">
        <v>11</v>
      </c>
      <c r="I25" s="83">
        <v>5</v>
      </c>
      <c r="J25" s="40">
        <v>136</v>
      </c>
      <c r="K25" s="82">
        <v>102</v>
      </c>
      <c r="L25" s="62">
        <v>127</v>
      </c>
      <c r="M25" s="81">
        <v>2897</v>
      </c>
      <c r="N25" s="82">
        <v>2169</v>
      </c>
      <c r="O25" s="45">
        <v>1778</v>
      </c>
      <c r="P25" s="46">
        <f t="shared" si="0"/>
        <v>4.333333333333333</v>
      </c>
      <c r="Q25" s="47">
        <f t="shared" si="5"/>
        <v>2.3333333333333335</v>
      </c>
      <c r="R25" s="47">
        <f t="shared" si="1"/>
        <v>3.8</v>
      </c>
      <c r="S25" s="47">
        <f t="shared" si="2"/>
        <v>2.4545454545454546</v>
      </c>
      <c r="T25" s="47">
        <f t="shared" si="3"/>
        <v>11.75</v>
      </c>
      <c r="U25" s="47">
        <f t="shared" si="6"/>
        <v>2.75</v>
      </c>
      <c r="V25" s="48">
        <f t="shared" si="4"/>
        <v>1.25</v>
      </c>
      <c r="W25" s="49">
        <f t="shared" si="7"/>
        <v>3.675675675675676</v>
      </c>
      <c r="X25" s="47">
        <v>2.7567567567567566</v>
      </c>
      <c r="Y25" s="64">
        <v>3.2564102564102564</v>
      </c>
      <c r="Z25" s="141">
        <v>0.96</v>
      </c>
      <c r="AA25" s="142">
        <v>0.7060546875</v>
      </c>
      <c r="AB25" s="52">
        <v>0.588352084712111</v>
      </c>
    </row>
    <row r="26" spans="1:28" s="150" customFormat="1" ht="13.5" customHeight="1">
      <c r="A26" s="352">
        <v>6</v>
      </c>
      <c r="B26" s="134" t="s">
        <v>21</v>
      </c>
      <c r="C26" s="78">
        <v>8</v>
      </c>
      <c r="D26" s="79">
        <v>20</v>
      </c>
      <c r="E26" s="79">
        <v>15</v>
      </c>
      <c r="F26" s="79">
        <v>50</v>
      </c>
      <c r="G26" s="79">
        <v>34</v>
      </c>
      <c r="H26" s="79">
        <v>13</v>
      </c>
      <c r="I26" s="80">
        <v>9</v>
      </c>
      <c r="J26" s="26">
        <v>149</v>
      </c>
      <c r="K26" s="79">
        <v>100</v>
      </c>
      <c r="L26" s="54">
        <v>208</v>
      </c>
      <c r="M26" s="78">
        <v>4477</v>
      </c>
      <c r="N26" s="79">
        <v>2608</v>
      </c>
      <c r="O26" s="31">
        <v>2958</v>
      </c>
      <c r="P26" s="32">
        <f t="shared" si="0"/>
        <v>2.6666666666666665</v>
      </c>
      <c r="Q26" s="33">
        <f t="shared" si="5"/>
        <v>3.3333333333333335</v>
      </c>
      <c r="R26" s="33">
        <f t="shared" si="1"/>
        <v>3</v>
      </c>
      <c r="S26" s="33">
        <f t="shared" si="2"/>
        <v>4.545454545454546</v>
      </c>
      <c r="T26" s="33">
        <f t="shared" si="3"/>
        <v>8.5</v>
      </c>
      <c r="U26" s="33">
        <f t="shared" si="6"/>
        <v>3.25</v>
      </c>
      <c r="V26" s="34">
        <f t="shared" si="4"/>
        <v>2.25</v>
      </c>
      <c r="W26" s="35">
        <f t="shared" si="7"/>
        <v>4.027027027027027</v>
      </c>
      <c r="X26" s="33">
        <v>2.7027027027027026</v>
      </c>
      <c r="Y26" s="56">
        <v>5.333333333333333</v>
      </c>
      <c r="Z26" s="136">
        <v>1.48</v>
      </c>
      <c r="AA26" s="137">
        <v>0.8486820696387894</v>
      </c>
      <c r="AB26" s="38">
        <v>0.978174603174603</v>
      </c>
    </row>
    <row r="27" spans="1:28" s="150" customFormat="1" ht="13.5" customHeight="1">
      <c r="A27" s="353">
        <v>6</v>
      </c>
      <c r="B27" s="134" t="s">
        <v>22</v>
      </c>
      <c r="C27" s="78">
        <v>10</v>
      </c>
      <c r="D27" s="79">
        <v>17</v>
      </c>
      <c r="E27" s="79">
        <v>11</v>
      </c>
      <c r="F27" s="79">
        <v>49</v>
      </c>
      <c r="G27" s="79">
        <v>34</v>
      </c>
      <c r="H27" s="79">
        <v>13</v>
      </c>
      <c r="I27" s="80">
        <v>1</v>
      </c>
      <c r="J27" s="26">
        <v>135</v>
      </c>
      <c r="K27" s="79">
        <v>134</v>
      </c>
      <c r="L27" s="54">
        <v>239</v>
      </c>
      <c r="M27" s="78">
        <v>5876</v>
      </c>
      <c r="N27" s="79">
        <v>4229</v>
      </c>
      <c r="O27" s="31">
        <v>4000</v>
      </c>
      <c r="P27" s="32">
        <f t="shared" si="0"/>
        <v>3.3333333333333335</v>
      </c>
      <c r="Q27" s="33">
        <f t="shared" si="5"/>
        <v>2.8333333333333335</v>
      </c>
      <c r="R27" s="33">
        <f t="shared" si="1"/>
        <v>2.2</v>
      </c>
      <c r="S27" s="33">
        <f t="shared" si="2"/>
        <v>4.454545454545454</v>
      </c>
      <c r="T27" s="33">
        <f t="shared" si="3"/>
        <v>8.5</v>
      </c>
      <c r="U27" s="33">
        <f t="shared" si="6"/>
        <v>3.25</v>
      </c>
      <c r="V27" s="223">
        <f t="shared" si="4"/>
        <v>0.25</v>
      </c>
      <c r="W27" s="35">
        <f t="shared" si="7"/>
        <v>3.6486486486486487</v>
      </c>
      <c r="X27" s="33">
        <v>3.6216216216216215</v>
      </c>
      <c r="Y27" s="56">
        <v>6.128205128205129</v>
      </c>
      <c r="Z27" s="136">
        <v>1.95</v>
      </c>
      <c r="AA27" s="137">
        <v>1.3766276041666667</v>
      </c>
      <c r="AB27" s="38">
        <v>1.32275132275132</v>
      </c>
    </row>
    <row r="28" spans="1:28" s="150" customFormat="1" ht="13.5" customHeight="1">
      <c r="A28" s="353"/>
      <c r="B28" s="134" t="s">
        <v>23</v>
      </c>
      <c r="C28" s="78">
        <v>13</v>
      </c>
      <c r="D28" s="79">
        <v>22</v>
      </c>
      <c r="E28" s="79">
        <v>15</v>
      </c>
      <c r="F28" s="79">
        <v>71</v>
      </c>
      <c r="G28" s="79">
        <v>27</v>
      </c>
      <c r="H28" s="79">
        <v>24</v>
      </c>
      <c r="I28" s="80">
        <v>4</v>
      </c>
      <c r="J28" s="26">
        <v>176</v>
      </c>
      <c r="K28" s="79">
        <v>112</v>
      </c>
      <c r="L28" s="54">
        <v>302</v>
      </c>
      <c r="M28" s="78">
        <v>8142</v>
      </c>
      <c r="N28" s="79">
        <v>6404</v>
      </c>
      <c r="O28" s="31">
        <v>5042</v>
      </c>
      <c r="P28" s="32">
        <f t="shared" si="0"/>
        <v>4.333333333333333</v>
      </c>
      <c r="Q28" s="33">
        <f t="shared" si="5"/>
        <v>3.6666666666666665</v>
      </c>
      <c r="R28" s="33">
        <f t="shared" si="1"/>
        <v>3</v>
      </c>
      <c r="S28" s="33">
        <f t="shared" si="2"/>
        <v>6.454545454545454</v>
      </c>
      <c r="T28" s="33">
        <f t="shared" si="3"/>
        <v>6.75</v>
      </c>
      <c r="U28" s="33">
        <f t="shared" si="6"/>
        <v>6</v>
      </c>
      <c r="V28" s="223">
        <f t="shared" si="4"/>
        <v>1</v>
      </c>
      <c r="W28" s="35">
        <f t="shared" si="7"/>
        <v>4.756756756756757</v>
      </c>
      <c r="X28" s="33">
        <v>3.027027027027027</v>
      </c>
      <c r="Y28" s="56">
        <v>7.743589743589744</v>
      </c>
      <c r="Z28" s="136">
        <v>2.69</v>
      </c>
      <c r="AA28" s="137">
        <v>2.085314229892543</v>
      </c>
      <c r="AB28" s="38">
        <v>1.66622604097818</v>
      </c>
    </row>
    <row r="29" spans="1:28" s="150" customFormat="1" ht="13.5" customHeight="1">
      <c r="A29" s="353"/>
      <c r="B29" s="134" t="s">
        <v>24</v>
      </c>
      <c r="C29" s="78">
        <v>13</v>
      </c>
      <c r="D29" s="79">
        <v>29</v>
      </c>
      <c r="E29" s="79">
        <v>29</v>
      </c>
      <c r="F29" s="79">
        <v>69</v>
      </c>
      <c r="G29" s="79">
        <v>29</v>
      </c>
      <c r="H29" s="79">
        <v>19</v>
      </c>
      <c r="I29" s="80">
        <v>10</v>
      </c>
      <c r="J29" s="26">
        <v>198</v>
      </c>
      <c r="K29" s="79">
        <v>92</v>
      </c>
      <c r="L29" s="54">
        <v>239</v>
      </c>
      <c r="M29" s="78">
        <v>10736</v>
      </c>
      <c r="N29" s="79">
        <v>9825</v>
      </c>
      <c r="O29" s="31">
        <v>7235</v>
      </c>
      <c r="P29" s="32">
        <f t="shared" si="0"/>
        <v>4.333333333333333</v>
      </c>
      <c r="Q29" s="33">
        <f t="shared" si="5"/>
        <v>4.833333333333333</v>
      </c>
      <c r="R29" s="33">
        <f t="shared" si="1"/>
        <v>5.8</v>
      </c>
      <c r="S29" s="33">
        <f t="shared" si="2"/>
        <v>6.2727272727272725</v>
      </c>
      <c r="T29" s="33">
        <f t="shared" si="3"/>
        <v>7.25</v>
      </c>
      <c r="U29" s="33">
        <f t="shared" si="6"/>
        <v>4.75</v>
      </c>
      <c r="V29" s="223">
        <f t="shared" si="4"/>
        <v>2.5</v>
      </c>
      <c r="W29" s="35">
        <f t="shared" si="7"/>
        <v>5.351351351351352</v>
      </c>
      <c r="X29" s="33">
        <v>2.4864864864864864</v>
      </c>
      <c r="Y29" s="56">
        <v>6.128205128205129</v>
      </c>
      <c r="Z29" s="136">
        <v>3.56</v>
      </c>
      <c r="AA29" s="137">
        <v>3.1982421875</v>
      </c>
      <c r="AB29" s="38">
        <v>2.39173553719008</v>
      </c>
    </row>
    <row r="30" spans="1:28" s="150" customFormat="1" ht="13.5" customHeight="1">
      <c r="A30" s="354"/>
      <c r="B30" s="139" t="s">
        <v>25</v>
      </c>
      <c r="C30" s="81">
        <v>13</v>
      </c>
      <c r="D30" s="82">
        <v>29</v>
      </c>
      <c r="E30" s="82">
        <v>33</v>
      </c>
      <c r="F30" s="82">
        <v>82</v>
      </c>
      <c r="G30" s="82">
        <v>28</v>
      </c>
      <c r="H30" s="82">
        <v>24</v>
      </c>
      <c r="I30" s="83">
        <v>5</v>
      </c>
      <c r="J30" s="40">
        <v>214</v>
      </c>
      <c r="K30" s="82">
        <v>99</v>
      </c>
      <c r="L30" s="62">
        <v>210</v>
      </c>
      <c r="M30" s="81">
        <v>12793</v>
      </c>
      <c r="N30" s="82">
        <v>14312</v>
      </c>
      <c r="O30" s="45">
        <v>6981</v>
      </c>
      <c r="P30" s="46">
        <f t="shared" si="0"/>
        <v>4.333333333333333</v>
      </c>
      <c r="Q30" s="47">
        <f t="shared" si="5"/>
        <v>4.833333333333333</v>
      </c>
      <c r="R30" s="47">
        <f t="shared" si="1"/>
        <v>6.6</v>
      </c>
      <c r="S30" s="47">
        <f t="shared" si="2"/>
        <v>7.454545454545454</v>
      </c>
      <c r="T30" s="47">
        <f t="shared" si="3"/>
        <v>7</v>
      </c>
      <c r="U30" s="47">
        <f t="shared" si="6"/>
        <v>6</v>
      </c>
      <c r="V30" s="224">
        <f t="shared" si="4"/>
        <v>1.25</v>
      </c>
      <c r="W30" s="49">
        <f t="shared" si="7"/>
        <v>5.783783783783784</v>
      </c>
      <c r="X30" s="47">
        <v>2.675675675675676</v>
      </c>
      <c r="Y30" s="64">
        <v>5.384615384615385</v>
      </c>
      <c r="Z30" s="141">
        <v>4.24</v>
      </c>
      <c r="AA30" s="142">
        <v>4.658854166666667</v>
      </c>
      <c r="AB30" s="52">
        <v>2.30929540191862</v>
      </c>
    </row>
    <row r="31" spans="1:28" s="150" customFormat="1" ht="13.5" customHeight="1">
      <c r="A31" s="352">
        <v>7</v>
      </c>
      <c r="B31" s="144" t="s">
        <v>26</v>
      </c>
      <c r="C31" s="85">
        <v>16</v>
      </c>
      <c r="D31" s="86">
        <v>28</v>
      </c>
      <c r="E31" s="86">
        <v>47</v>
      </c>
      <c r="F31" s="86">
        <v>103</v>
      </c>
      <c r="G31" s="86">
        <v>25</v>
      </c>
      <c r="H31" s="86">
        <v>38</v>
      </c>
      <c r="I31" s="87">
        <v>13</v>
      </c>
      <c r="J31" s="219">
        <v>270</v>
      </c>
      <c r="K31" s="86">
        <v>81</v>
      </c>
      <c r="L31" s="68">
        <v>203</v>
      </c>
      <c r="M31" s="85">
        <v>12758</v>
      </c>
      <c r="N31" s="86">
        <v>17693</v>
      </c>
      <c r="O31" s="69">
        <v>9412</v>
      </c>
      <c r="P31" s="88">
        <f t="shared" si="0"/>
        <v>5.333333333333333</v>
      </c>
      <c r="Q31" s="89">
        <f t="shared" si="5"/>
        <v>4.666666666666667</v>
      </c>
      <c r="R31" s="89">
        <f t="shared" si="1"/>
        <v>9.4</v>
      </c>
      <c r="S31" s="89">
        <f t="shared" si="2"/>
        <v>9.363636363636363</v>
      </c>
      <c r="T31" s="89">
        <f t="shared" si="3"/>
        <v>6.25</v>
      </c>
      <c r="U31" s="89">
        <f t="shared" si="6"/>
        <v>9.5</v>
      </c>
      <c r="V31" s="90">
        <f t="shared" si="4"/>
        <v>3.25</v>
      </c>
      <c r="W31" s="91">
        <f t="shared" si="7"/>
        <v>7.297297297297297</v>
      </c>
      <c r="X31" s="89">
        <v>2.189189189189189</v>
      </c>
      <c r="Y31" s="71">
        <v>5.205128205128205</v>
      </c>
      <c r="Z31" s="147">
        <v>4.24</v>
      </c>
      <c r="AA31" s="148">
        <v>5.753821138211382</v>
      </c>
      <c r="AB31" s="59">
        <v>3.11758860549851</v>
      </c>
    </row>
    <row r="32" spans="1:28" s="150" customFormat="1" ht="13.5" customHeight="1">
      <c r="A32" s="353"/>
      <c r="B32" s="134" t="s">
        <v>27</v>
      </c>
      <c r="C32" s="78">
        <v>7</v>
      </c>
      <c r="D32" s="79">
        <v>32</v>
      </c>
      <c r="E32" s="79">
        <v>49</v>
      </c>
      <c r="F32" s="79">
        <v>86</v>
      </c>
      <c r="G32" s="79">
        <v>34</v>
      </c>
      <c r="H32" s="79">
        <v>37</v>
      </c>
      <c r="I32" s="80">
        <v>9</v>
      </c>
      <c r="J32" s="26">
        <v>254</v>
      </c>
      <c r="K32" s="79">
        <v>92</v>
      </c>
      <c r="L32" s="54">
        <v>173</v>
      </c>
      <c r="M32" s="78">
        <v>12544</v>
      </c>
      <c r="N32" s="79">
        <v>18457</v>
      </c>
      <c r="O32" s="31">
        <v>10735</v>
      </c>
      <c r="P32" s="32">
        <f t="shared" si="0"/>
        <v>2.3333333333333335</v>
      </c>
      <c r="Q32" s="33">
        <f t="shared" si="5"/>
        <v>5.333333333333333</v>
      </c>
      <c r="R32" s="33">
        <f t="shared" si="1"/>
        <v>9.8</v>
      </c>
      <c r="S32" s="33">
        <f t="shared" si="2"/>
        <v>7.818181818181818</v>
      </c>
      <c r="T32" s="33">
        <f t="shared" si="3"/>
        <v>8.5</v>
      </c>
      <c r="U32" s="33">
        <f t="shared" si="6"/>
        <v>9.25</v>
      </c>
      <c r="V32" s="34">
        <f t="shared" si="4"/>
        <v>2.25</v>
      </c>
      <c r="W32" s="35">
        <f t="shared" si="7"/>
        <v>6.864864864864865</v>
      </c>
      <c r="X32" s="33">
        <v>2.4864864864864864</v>
      </c>
      <c r="Y32" s="56">
        <v>4.435897435897436</v>
      </c>
      <c r="Z32" s="136">
        <v>4.19</v>
      </c>
      <c r="AA32" s="137">
        <v>6.008138020833333</v>
      </c>
      <c r="AB32" s="38">
        <v>3.55581318317323</v>
      </c>
    </row>
    <row r="33" spans="1:28" s="150" customFormat="1" ht="13.5" customHeight="1">
      <c r="A33" s="353"/>
      <c r="B33" s="134" t="s">
        <v>28</v>
      </c>
      <c r="C33" s="78">
        <v>7</v>
      </c>
      <c r="D33" s="79">
        <v>30</v>
      </c>
      <c r="E33" s="79">
        <v>30</v>
      </c>
      <c r="F33" s="79">
        <v>57</v>
      </c>
      <c r="G33" s="79">
        <v>20</v>
      </c>
      <c r="H33" s="79">
        <v>19</v>
      </c>
      <c r="I33" s="80">
        <v>4</v>
      </c>
      <c r="J33" s="26">
        <v>167</v>
      </c>
      <c r="K33" s="79">
        <v>70</v>
      </c>
      <c r="L33" s="54">
        <v>127</v>
      </c>
      <c r="M33" s="78">
        <v>8951</v>
      </c>
      <c r="N33" s="79">
        <v>13828</v>
      </c>
      <c r="O33" s="31">
        <v>11792</v>
      </c>
      <c r="P33" s="32">
        <f t="shared" si="0"/>
        <v>2.3333333333333335</v>
      </c>
      <c r="Q33" s="33">
        <f t="shared" si="5"/>
        <v>5</v>
      </c>
      <c r="R33" s="33">
        <f t="shared" si="1"/>
        <v>6</v>
      </c>
      <c r="S33" s="33">
        <f t="shared" si="2"/>
        <v>5.181818181818182</v>
      </c>
      <c r="T33" s="33">
        <f t="shared" si="3"/>
        <v>5</v>
      </c>
      <c r="U33" s="33">
        <f t="shared" si="6"/>
        <v>4.75</v>
      </c>
      <c r="V33" s="34">
        <f t="shared" si="4"/>
        <v>1</v>
      </c>
      <c r="W33" s="35">
        <f t="shared" si="7"/>
        <v>4.513513513513513</v>
      </c>
      <c r="X33" s="33">
        <v>1.8918918918918919</v>
      </c>
      <c r="Y33" s="56">
        <v>3.2564102564102564</v>
      </c>
      <c r="Z33" s="136">
        <v>2.98</v>
      </c>
      <c r="AA33" s="137">
        <v>4.496910569105691</v>
      </c>
      <c r="AB33" s="38">
        <v>3.89818181818181</v>
      </c>
    </row>
    <row r="34" spans="1:28" s="150" customFormat="1" ht="13.5" customHeight="1">
      <c r="A34" s="354"/>
      <c r="B34" s="139" t="s">
        <v>29</v>
      </c>
      <c r="C34" s="81">
        <v>4</v>
      </c>
      <c r="D34" s="82">
        <v>21</v>
      </c>
      <c r="E34" s="82">
        <v>25</v>
      </c>
      <c r="F34" s="82">
        <v>48</v>
      </c>
      <c r="G34" s="82">
        <v>15</v>
      </c>
      <c r="H34" s="82">
        <v>20</v>
      </c>
      <c r="I34" s="83">
        <v>1</v>
      </c>
      <c r="J34" s="40">
        <v>134</v>
      </c>
      <c r="K34" s="82">
        <v>69</v>
      </c>
      <c r="L34" s="62">
        <v>89</v>
      </c>
      <c r="M34" s="81">
        <v>8159</v>
      </c>
      <c r="N34" s="82">
        <v>10635</v>
      </c>
      <c r="O34" s="45">
        <v>9104</v>
      </c>
      <c r="P34" s="46">
        <f t="shared" si="0"/>
        <v>1.3333333333333333</v>
      </c>
      <c r="Q34" s="47">
        <f t="shared" si="5"/>
        <v>3.5</v>
      </c>
      <c r="R34" s="47">
        <f t="shared" si="1"/>
        <v>5</v>
      </c>
      <c r="S34" s="47">
        <f t="shared" si="2"/>
        <v>4.363636363636363</v>
      </c>
      <c r="T34" s="47">
        <f t="shared" si="3"/>
        <v>3.75</v>
      </c>
      <c r="U34" s="47">
        <f t="shared" si="6"/>
        <v>5</v>
      </c>
      <c r="V34" s="48">
        <f t="shared" si="4"/>
        <v>0.25</v>
      </c>
      <c r="W34" s="49">
        <f t="shared" si="7"/>
        <v>3.6216216216216215</v>
      </c>
      <c r="X34" s="47">
        <v>1.864864864864865</v>
      </c>
      <c r="Y34" s="64">
        <v>2.282051282051282</v>
      </c>
      <c r="Z34" s="141">
        <v>2.71</v>
      </c>
      <c r="AA34" s="142">
        <v>3.4585365853658536</v>
      </c>
      <c r="AB34" s="52">
        <v>3.0095867768595</v>
      </c>
    </row>
    <row r="35" spans="1:28" s="150" customFormat="1" ht="13.5" customHeight="1">
      <c r="A35" s="352">
        <v>8</v>
      </c>
      <c r="B35" s="144" t="s">
        <v>30</v>
      </c>
      <c r="C35" s="85">
        <v>6</v>
      </c>
      <c r="D35" s="86">
        <v>13</v>
      </c>
      <c r="E35" s="86">
        <v>11</v>
      </c>
      <c r="F35" s="86">
        <v>29</v>
      </c>
      <c r="G35" s="86">
        <v>8</v>
      </c>
      <c r="H35" s="86">
        <v>12</v>
      </c>
      <c r="I35" s="87">
        <v>3</v>
      </c>
      <c r="J35" s="219">
        <v>82</v>
      </c>
      <c r="K35" s="86">
        <v>52</v>
      </c>
      <c r="L35" s="68">
        <v>61</v>
      </c>
      <c r="M35" s="85">
        <v>5554</v>
      </c>
      <c r="N35" s="86">
        <v>7963</v>
      </c>
      <c r="O35" s="69">
        <v>7464</v>
      </c>
      <c r="P35" s="88">
        <f t="shared" si="0"/>
        <v>2</v>
      </c>
      <c r="Q35" s="89">
        <f t="shared" si="5"/>
        <v>2.1666666666666665</v>
      </c>
      <c r="R35" s="89">
        <f t="shared" si="1"/>
        <v>2.2</v>
      </c>
      <c r="S35" s="89">
        <f t="shared" si="2"/>
        <v>2.6363636363636362</v>
      </c>
      <c r="T35" s="89">
        <f t="shared" si="3"/>
        <v>2</v>
      </c>
      <c r="U35" s="89">
        <f t="shared" si="6"/>
        <v>3</v>
      </c>
      <c r="V35" s="90">
        <f t="shared" si="4"/>
        <v>0.75</v>
      </c>
      <c r="W35" s="91">
        <f t="shared" si="7"/>
        <v>2.2162162162162162</v>
      </c>
      <c r="X35" s="89">
        <v>1.4054054054054055</v>
      </c>
      <c r="Y35" s="71">
        <v>1.564102564102564</v>
      </c>
      <c r="Z35" s="147">
        <v>1.85</v>
      </c>
      <c r="AA35" s="148">
        <v>2.5912788805727303</v>
      </c>
      <c r="AB35" s="59">
        <v>2.46988749172733</v>
      </c>
    </row>
    <row r="36" spans="1:28" s="150" customFormat="1" ht="13.5" customHeight="1">
      <c r="A36" s="353">
        <v>8</v>
      </c>
      <c r="B36" s="134" t="s">
        <v>31</v>
      </c>
      <c r="C36" s="78">
        <v>2</v>
      </c>
      <c r="D36" s="79">
        <v>10</v>
      </c>
      <c r="E36" s="79">
        <v>16</v>
      </c>
      <c r="F36" s="79">
        <v>16</v>
      </c>
      <c r="G36" s="79">
        <v>2</v>
      </c>
      <c r="H36" s="79">
        <v>7</v>
      </c>
      <c r="I36" s="80">
        <v>3</v>
      </c>
      <c r="J36" s="26">
        <v>56</v>
      </c>
      <c r="K36" s="79">
        <v>59</v>
      </c>
      <c r="L36" s="54">
        <v>53</v>
      </c>
      <c r="M36" s="78">
        <v>3474</v>
      </c>
      <c r="N36" s="79">
        <v>5798</v>
      </c>
      <c r="O36" s="31">
        <v>5735</v>
      </c>
      <c r="P36" s="32">
        <f t="shared" si="0"/>
        <v>0.6666666666666666</v>
      </c>
      <c r="Q36" s="33">
        <f t="shared" si="5"/>
        <v>1.6666666666666667</v>
      </c>
      <c r="R36" s="33">
        <f t="shared" si="1"/>
        <v>3.2</v>
      </c>
      <c r="S36" s="33">
        <f t="shared" si="2"/>
        <v>1.4545454545454546</v>
      </c>
      <c r="T36" s="33">
        <f t="shared" si="3"/>
        <v>0.5</v>
      </c>
      <c r="U36" s="33">
        <f t="shared" si="6"/>
        <v>1.75</v>
      </c>
      <c r="V36" s="223">
        <f t="shared" si="4"/>
        <v>0.75</v>
      </c>
      <c r="W36" s="35">
        <f t="shared" si="7"/>
        <v>1.5135135135135136</v>
      </c>
      <c r="X36" s="33">
        <v>1.5945945945945945</v>
      </c>
      <c r="Y36" s="56">
        <v>1.358974358974359</v>
      </c>
      <c r="Z36" s="136">
        <v>1.22</v>
      </c>
      <c r="AA36" s="137">
        <v>1.902855267476206</v>
      </c>
      <c r="AB36" s="38">
        <v>1.90089492873715</v>
      </c>
    </row>
    <row r="37" spans="1:28" s="150" customFormat="1" ht="13.5" customHeight="1">
      <c r="A37" s="353"/>
      <c r="B37" s="134" t="s">
        <v>32</v>
      </c>
      <c r="C37" s="78">
        <v>0</v>
      </c>
      <c r="D37" s="79">
        <v>5</v>
      </c>
      <c r="E37" s="79">
        <v>5</v>
      </c>
      <c r="F37" s="79">
        <v>25</v>
      </c>
      <c r="G37" s="79">
        <v>1</v>
      </c>
      <c r="H37" s="79">
        <v>2</v>
      </c>
      <c r="I37" s="80">
        <v>2</v>
      </c>
      <c r="J37" s="26">
        <v>40</v>
      </c>
      <c r="K37" s="79">
        <v>29</v>
      </c>
      <c r="L37" s="54">
        <v>47</v>
      </c>
      <c r="M37" s="78">
        <v>2234</v>
      </c>
      <c r="N37" s="79">
        <v>3876</v>
      </c>
      <c r="O37" s="31">
        <v>3586</v>
      </c>
      <c r="P37" s="32">
        <f aca="true" t="shared" si="8" ref="P37:P56">C37/3</f>
        <v>0</v>
      </c>
      <c r="Q37" s="33">
        <f t="shared" si="5"/>
        <v>0.8333333333333334</v>
      </c>
      <c r="R37" s="33">
        <f aca="true" t="shared" si="9" ref="R37:R56">E37/5</f>
        <v>1</v>
      </c>
      <c r="S37" s="33">
        <f aca="true" t="shared" si="10" ref="S37:S56">F37/11</f>
        <v>2.272727272727273</v>
      </c>
      <c r="T37" s="33">
        <f aca="true" t="shared" si="11" ref="T37:T56">G37/4</f>
        <v>0.25</v>
      </c>
      <c r="U37" s="33">
        <f t="shared" si="6"/>
        <v>0.5</v>
      </c>
      <c r="V37" s="223">
        <f aca="true" t="shared" si="12" ref="V37:V56">I37/4</f>
        <v>0.5</v>
      </c>
      <c r="W37" s="35">
        <f t="shared" si="7"/>
        <v>1.0810810810810811</v>
      </c>
      <c r="X37" s="33">
        <v>0.7837837837837838</v>
      </c>
      <c r="Y37" s="56">
        <v>1.205128205128205</v>
      </c>
      <c r="Z37" s="136">
        <v>0.77</v>
      </c>
      <c r="AA37" s="137">
        <v>1.2720708893994093</v>
      </c>
      <c r="AB37" s="38">
        <v>1.22766175967134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2</v>
      </c>
      <c r="E38" s="79">
        <v>0</v>
      </c>
      <c r="F38" s="79">
        <v>5</v>
      </c>
      <c r="G38" s="79">
        <v>1</v>
      </c>
      <c r="H38" s="79">
        <v>6</v>
      </c>
      <c r="I38" s="80">
        <v>0</v>
      </c>
      <c r="J38" s="26">
        <v>14</v>
      </c>
      <c r="K38" s="79">
        <v>55</v>
      </c>
      <c r="L38" s="54">
        <v>30</v>
      </c>
      <c r="M38" s="78">
        <v>1979</v>
      </c>
      <c r="N38" s="79">
        <v>3543</v>
      </c>
      <c r="O38" s="31">
        <v>2515</v>
      </c>
      <c r="P38" s="32">
        <f t="shared" si="8"/>
        <v>0</v>
      </c>
      <c r="Q38" s="33">
        <f t="shared" si="5"/>
        <v>0.3333333333333333</v>
      </c>
      <c r="R38" s="33">
        <f t="shared" si="9"/>
        <v>0</v>
      </c>
      <c r="S38" s="33">
        <f t="shared" si="10"/>
        <v>0.45454545454545453</v>
      </c>
      <c r="T38" s="33">
        <f t="shared" si="11"/>
        <v>0.25</v>
      </c>
      <c r="U38" s="33">
        <f t="shared" si="6"/>
        <v>1.5</v>
      </c>
      <c r="V38" s="223">
        <f t="shared" si="12"/>
        <v>0</v>
      </c>
      <c r="W38" s="35">
        <f t="shared" si="7"/>
        <v>0.3783783783783784</v>
      </c>
      <c r="X38" s="33">
        <v>1.4864864864864864</v>
      </c>
      <c r="Y38" s="56">
        <v>0.7692307692307693</v>
      </c>
      <c r="Z38" s="136">
        <v>0.67</v>
      </c>
      <c r="AA38" s="137">
        <v>1.1548239895697523</v>
      </c>
      <c r="AB38" s="38">
        <v>0.838612870956986</v>
      </c>
    </row>
    <row r="39" spans="1:28" s="150" customFormat="1" ht="13.5" customHeight="1">
      <c r="A39" s="354"/>
      <c r="B39" s="139" t="s">
        <v>34</v>
      </c>
      <c r="C39" s="81">
        <v>1</v>
      </c>
      <c r="D39" s="82">
        <v>4</v>
      </c>
      <c r="E39" s="82">
        <v>1</v>
      </c>
      <c r="F39" s="82">
        <v>8</v>
      </c>
      <c r="G39" s="82">
        <v>2</v>
      </c>
      <c r="H39" s="82">
        <v>5</v>
      </c>
      <c r="I39" s="83">
        <v>2</v>
      </c>
      <c r="J39" s="40">
        <v>23</v>
      </c>
      <c r="K39" s="82">
        <v>39</v>
      </c>
      <c r="L39" s="62">
        <v>25</v>
      </c>
      <c r="M39" s="81">
        <v>1654</v>
      </c>
      <c r="N39" s="82">
        <v>3111</v>
      </c>
      <c r="O39" s="45">
        <v>2227</v>
      </c>
      <c r="P39" s="46">
        <f t="shared" si="8"/>
        <v>0.3333333333333333</v>
      </c>
      <c r="Q39" s="47">
        <f t="shared" si="5"/>
        <v>0.6666666666666666</v>
      </c>
      <c r="R39" s="47">
        <f t="shared" si="9"/>
        <v>0.2</v>
      </c>
      <c r="S39" s="47">
        <f t="shared" si="10"/>
        <v>0.7272727272727273</v>
      </c>
      <c r="T39" s="47">
        <f t="shared" si="11"/>
        <v>0.5</v>
      </c>
      <c r="U39" s="47">
        <f t="shared" si="6"/>
        <v>1.25</v>
      </c>
      <c r="V39" s="224">
        <f t="shared" si="12"/>
        <v>0.5</v>
      </c>
      <c r="W39" s="49">
        <f t="shared" si="7"/>
        <v>0.6216216216216216</v>
      </c>
      <c r="X39" s="47">
        <v>1.054054054054054</v>
      </c>
      <c r="Y39" s="64">
        <v>0.6410256410256411</v>
      </c>
      <c r="Z39" s="141">
        <v>0.55</v>
      </c>
      <c r="AA39" s="142">
        <v>1.013025073266037</v>
      </c>
      <c r="AB39" s="52">
        <v>0.737173121482953</v>
      </c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4</v>
      </c>
      <c r="E40" s="86">
        <v>0</v>
      </c>
      <c r="F40" s="86">
        <v>12</v>
      </c>
      <c r="G40" s="86">
        <v>1</v>
      </c>
      <c r="H40" s="86">
        <v>0</v>
      </c>
      <c r="I40" s="87">
        <v>0</v>
      </c>
      <c r="J40" s="219">
        <v>17</v>
      </c>
      <c r="K40" s="86">
        <v>44</v>
      </c>
      <c r="L40" s="68">
        <v>32</v>
      </c>
      <c r="M40" s="85">
        <v>1410</v>
      </c>
      <c r="N40" s="86">
        <v>2398</v>
      </c>
      <c r="O40" s="69">
        <v>1741</v>
      </c>
      <c r="P40" s="88">
        <f t="shared" si="8"/>
        <v>0</v>
      </c>
      <c r="Q40" s="89">
        <f t="shared" si="5"/>
        <v>0.6666666666666666</v>
      </c>
      <c r="R40" s="89">
        <f t="shared" si="9"/>
        <v>0</v>
      </c>
      <c r="S40" s="89">
        <f t="shared" si="10"/>
        <v>1.0909090909090908</v>
      </c>
      <c r="T40" s="89">
        <f t="shared" si="11"/>
        <v>0.25</v>
      </c>
      <c r="U40" s="89">
        <f t="shared" si="6"/>
        <v>0</v>
      </c>
      <c r="V40" s="90">
        <f t="shared" si="12"/>
        <v>0</v>
      </c>
      <c r="W40" s="91">
        <f t="shared" si="7"/>
        <v>0.4594594594594595</v>
      </c>
      <c r="X40" s="89">
        <v>1.1891891891891893</v>
      </c>
      <c r="Y40" s="71">
        <v>0.8205128205128205</v>
      </c>
      <c r="Z40" s="147">
        <v>0.47</v>
      </c>
      <c r="AA40" s="148">
        <v>0.7808531422989254</v>
      </c>
      <c r="AB40" s="59">
        <v>0.575537190082645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5</v>
      </c>
      <c r="E41" s="79">
        <v>1</v>
      </c>
      <c r="F41" s="79">
        <v>4</v>
      </c>
      <c r="G41" s="79">
        <v>2</v>
      </c>
      <c r="H41" s="79">
        <v>0</v>
      </c>
      <c r="I41" s="80">
        <v>0</v>
      </c>
      <c r="J41" s="26">
        <v>12</v>
      </c>
      <c r="K41" s="79">
        <v>75</v>
      </c>
      <c r="L41" s="54">
        <v>18</v>
      </c>
      <c r="M41" s="78">
        <v>1110</v>
      </c>
      <c r="N41" s="79">
        <v>2260</v>
      </c>
      <c r="O41" s="31">
        <v>1739</v>
      </c>
      <c r="P41" s="32">
        <f t="shared" si="8"/>
        <v>0</v>
      </c>
      <c r="Q41" s="33">
        <f t="shared" si="5"/>
        <v>0.8333333333333334</v>
      </c>
      <c r="R41" s="33">
        <f t="shared" si="9"/>
        <v>0.2</v>
      </c>
      <c r="S41" s="33">
        <f t="shared" si="10"/>
        <v>0.36363636363636365</v>
      </c>
      <c r="T41" s="33">
        <f t="shared" si="11"/>
        <v>0.5</v>
      </c>
      <c r="U41" s="33">
        <f t="shared" si="6"/>
        <v>0</v>
      </c>
      <c r="V41" s="34">
        <f t="shared" si="12"/>
        <v>0</v>
      </c>
      <c r="W41" s="35">
        <f t="shared" si="7"/>
        <v>0.32432432432432434</v>
      </c>
      <c r="X41" s="33">
        <v>2.027027027027027</v>
      </c>
      <c r="Y41" s="56">
        <v>0.46153846153846156</v>
      </c>
      <c r="Z41" s="136">
        <v>0.37</v>
      </c>
      <c r="AA41" s="137">
        <v>0.7368764264753831</v>
      </c>
      <c r="AB41" s="38">
        <v>0.57468605419696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2</v>
      </c>
      <c r="E42" s="79">
        <v>0</v>
      </c>
      <c r="F42" s="79">
        <v>3</v>
      </c>
      <c r="G42" s="79">
        <v>0</v>
      </c>
      <c r="H42" s="79">
        <v>0</v>
      </c>
      <c r="I42" s="80">
        <v>2</v>
      </c>
      <c r="J42" s="26">
        <v>7</v>
      </c>
      <c r="K42" s="79">
        <v>93</v>
      </c>
      <c r="L42" s="54">
        <v>13</v>
      </c>
      <c r="M42" s="78">
        <v>767</v>
      </c>
      <c r="N42" s="79">
        <v>1745</v>
      </c>
      <c r="O42" s="31">
        <v>1458</v>
      </c>
      <c r="P42" s="32">
        <f t="shared" si="8"/>
        <v>0</v>
      </c>
      <c r="Q42" s="33">
        <f t="shared" si="5"/>
        <v>0.3333333333333333</v>
      </c>
      <c r="R42" s="33">
        <f t="shared" si="9"/>
        <v>0</v>
      </c>
      <c r="S42" s="33">
        <f t="shared" si="10"/>
        <v>0.2727272727272727</v>
      </c>
      <c r="T42" s="33">
        <f t="shared" si="11"/>
        <v>0</v>
      </c>
      <c r="U42" s="33">
        <f t="shared" si="6"/>
        <v>0</v>
      </c>
      <c r="V42" s="34">
        <f t="shared" si="12"/>
        <v>0.5</v>
      </c>
      <c r="W42" s="35">
        <f t="shared" si="7"/>
        <v>0.1891891891891892</v>
      </c>
      <c r="X42" s="33">
        <v>2.5135135135135136</v>
      </c>
      <c r="Y42" s="56">
        <v>0.3333333333333333</v>
      </c>
      <c r="Z42" s="136">
        <v>0.26</v>
      </c>
      <c r="AA42" s="137">
        <v>0.5682188212308694</v>
      </c>
      <c r="AB42" s="38">
        <v>0.48342175066313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4</v>
      </c>
      <c r="E43" s="82">
        <v>1</v>
      </c>
      <c r="F43" s="82">
        <v>0</v>
      </c>
      <c r="G43" s="82">
        <v>0</v>
      </c>
      <c r="H43" s="82">
        <v>0</v>
      </c>
      <c r="I43" s="83">
        <v>1</v>
      </c>
      <c r="J43" s="40">
        <v>6</v>
      </c>
      <c r="K43" s="82">
        <v>89</v>
      </c>
      <c r="L43" s="62">
        <v>16</v>
      </c>
      <c r="M43" s="81">
        <v>624</v>
      </c>
      <c r="N43" s="82">
        <v>1342</v>
      </c>
      <c r="O43" s="45">
        <v>1065</v>
      </c>
      <c r="P43" s="46">
        <f t="shared" si="8"/>
        <v>0</v>
      </c>
      <c r="Q43" s="47">
        <f t="shared" si="5"/>
        <v>0.6666666666666666</v>
      </c>
      <c r="R43" s="47">
        <f t="shared" si="9"/>
        <v>0.2</v>
      </c>
      <c r="S43" s="47">
        <f t="shared" si="10"/>
        <v>0</v>
      </c>
      <c r="T43" s="47">
        <f t="shared" si="11"/>
        <v>0</v>
      </c>
      <c r="U43" s="47">
        <f t="shared" si="6"/>
        <v>0</v>
      </c>
      <c r="V43" s="48">
        <f t="shared" si="12"/>
        <v>0.25</v>
      </c>
      <c r="W43" s="49">
        <f t="shared" si="7"/>
        <v>0.16216216216216217</v>
      </c>
      <c r="X43" s="47">
        <v>2.4054054054054053</v>
      </c>
      <c r="Y43" s="64">
        <v>0.41025641025641024</v>
      </c>
      <c r="Z43" s="141">
        <v>0.21</v>
      </c>
      <c r="AA43" s="142">
        <v>0.4365647364996747</v>
      </c>
      <c r="AB43" s="52">
        <v>0.352882703777336</v>
      </c>
    </row>
    <row r="44" spans="1:28" s="150" customFormat="1" ht="13.5" customHeight="1">
      <c r="A44" s="352">
        <v>10</v>
      </c>
      <c r="B44" s="144" t="s">
        <v>39</v>
      </c>
      <c r="C44" s="85">
        <v>1</v>
      </c>
      <c r="D44" s="86">
        <v>0</v>
      </c>
      <c r="E44" s="86">
        <v>0</v>
      </c>
      <c r="F44" s="86">
        <v>3</v>
      </c>
      <c r="G44" s="86">
        <v>0</v>
      </c>
      <c r="H44" s="86">
        <v>0</v>
      </c>
      <c r="I44" s="87">
        <v>0</v>
      </c>
      <c r="J44" s="219">
        <v>4</v>
      </c>
      <c r="K44" s="86">
        <v>58</v>
      </c>
      <c r="L44" s="68">
        <v>14</v>
      </c>
      <c r="M44" s="85">
        <v>484</v>
      </c>
      <c r="N44" s="86">
        <v>965</v>
      </c>
      <c r="O44" s="69">
        <v>999</v>
      </c>
      <c r="P44" s="88">
        <f t="shared" si="8"/>
        <v>0.3333333333333333</v>
      </c>
      <c r="Q44" s="89">
        <f t="shared" si="5"/>
        <v>0</v>
      </c>
      <c r="R44" s="89">
        <f t="shared" si="9"/>
        <v>0</v>
      </c>
      <c r="S44" s="89">
        <f t="shared" si="10"/>
        <v>0.2727272727272727</v>
      </c>
      <c r="T44" s="89">
        <f t="shared" si="11"/>
        <v>0</v>
      </c>
      <c r="U44" s="89">
        <f t="shared" si="6"/>
        <v>0</v>
      </c>
      <c r="V44" s="90">
        <f t="shared" si="12"/>
        <v>0</v>
      </c>
      <c r="W44" s="91">
        <f t="shared" si="7"/>
        <v>0.10810810810810811</v>
      </c>
      <c r="X44" s="89">
        <v>1.5675675675675675</v>
      </c>
      <c r="Y44" s="71">
        <v>0.358974358974359</v>
      </c>
      <c r="Z44" s="147">
        <v>0.16</v>
      </c>
      <c r="AA44" s="148">
        <v>0.31443466927337893</v>
      </c>
      <c r="AB44" s="59">
        <v>0.330466424082038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1</v>
      </c>
      <c r="G45" s="79">
        <v>0</v>
      </c>
      <c r="H45" s="79">
        <v>0</v>
      </c>
      <c r="I45" s="80">
        <v>1</v>
      </c>
      <c r="J45" s="26">
        <v>2</v>
      </c>
      <c r="K45" s="79">
        <v>55</v>
      </c>
      <c r="L45" s="54">
        <v>10</v>
      </c>
      <c r="M45" s="78">
        <v>369</v>
      </c>
      <c r="N45" s="79">
        <v>824</v>
      </c>
      <c r="O45" s="31">
        <v>745</v>
      </c>
      <c r="P45" s="32">
        <f t="shared" si="8"/>
        <v>0</v>
      </c>
      <c r="Q45" s="33">
        <f t="shared" si="5"/>
        <v>0</v>
      </c>
      <c r="R45" s="33">
        <f t="shared" si="9"/>
        <v>0</v>
      </c>
      <c r="S45" s="33">
        <f t="shared" si="10"/>
        <v>0.09090909090909091</v>
      </c>
      <c r="T45" s="33">
        <f t="shared" si="11"/>
        <v>0</v>
      </c>
      <c r="U45" s="33">
        <f t="shared" si="6"/>
        <v>0</v>
      </c>
      <c r="V45" s="223">
        <f t="shared" si="12"/>
        <v>0.25</v>
      </c>
      <c r="W45" s="35">
        <f t="shared" si="7"/>
        <v>0.05405405405405406</v>
      </c>
      <c r="X45" s="33">
        <v>1.4864864864864864</v>
      </c>
      <c r="Y45" s="56">
        <v>0.2564102564102564</v>
      </c>
      <c r="Z45" s="136">
        <v>0.12</v>
      </c>
      <c r="AA45" s="137">
        <v>0.2681418808981451</v>
      </c>
      <c r="AB45" s="38">
        <v>0.245146429746627</v>
      </c>
    </row>
    <row r="46" spans="1:28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2</v>
      </c>
      <c r="H46" s="79">
        <v>0</v>
      </c>
      <c r="I46" s="80">
        <v>0</v>
      </c>
      <c r="J46" s="26">
        <v>2</v>
      </c>
      <c r="K46" s="79">
        <v>37</v>
      </c>
      <c r="L46" s="54">
        <v>7</v>
      </c>
      <c r="M46" s="78">
        <v>348</v>
      </c>
      <c r="N46" s="79">
        <v>737</v>
      </c>
      <c r="O46" s="31">
        <v>541</v>
      </c>
      <c r="P46" s="32">
        <f t="shared" si="8"/>
        <v>0</v>
      </c>
      <c r="Q46" s="33">
        <f t="shared" si="5"/>
        <v>0</v>
      </c>
      <c r="R46" s="33">
        <f t="shared" si="9"/>
        <v>0</v>
      </c>
      <c r="S46" s="33">
        <f t="shared" si="10"/>
        <v>0</v>
      </c>
      <c r="T46" s="33">
        <f t="shared" si="11"/>
        <v>0.5</v>
      </c>
      <c r="U46" s="33">
        <f t="shared" si="6"/>
        <v>0</v>
      </c>
      <c r="V46" s="223">
        <f t="shared" si="12"/>
        <v>0</v>
      </c>
      <c r="W46" s="35">
        <f t="shared" si="7"/>
        <v>0.05405405405405406</v>
      </c>
      <c r="X46" s="33">
        <v>1</v>
      </c>
      <c r="Y46" s="56">
        <v>0.1794871794871795</v>
      </c>
      <c r="Z46" s="136">
        <v>0.12</v>
      </c>
      <c r="AA46" s="137">
        <v>0.23975276512687052</v>
      </c>
      <c r="AB46" s="38">
        <v>0.179257786613651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1</v>
      </c>
      <c r="E47" s="82">
        <v>0</v>
      </c>
      <c r="F47" s="82">
        <v>1</v>
      </c>
      <c r="G47" s="82">
        <v>0</v>
      </c>
      <c r="H47" s="82">
        <v>0</v>
      </c>
      <c r="I47" s="83">
        <v>0</v>
      </c>
      <c r="J47" s="40">
        <v>2</v>
      </c>
      <c r="K47" s="82">
        <v>21</v>
      </c>
      <c r="L47" s="62">
        <v>4</v>
      </c>
      <c r="M47" s="81">
        <v>248</v>
      </c>
      <c r="N47" s="82">
        <v>554</v>
      </c>
      <c r="O47" s="45">
        <v>423</v>
      </c>
      <c r="P47" s="46">
        <f t="shared" si="8"/>
        <v>0</v>
      </c>
      <c r="Q47" s="47">
        <f t="shared" si="5"/>
        <v>0.16666666666666666</v>
      </c>
      <c r="R47" s="47">
        <f t="shared" si="9"/>
        <v>0</v>
      </c>
      <c r="S47" s="47">
        <f t="shared" si="10"/>
        <v>0.09090909090909091</v>
      </c>
      <c r="T47" s="47">
        <f t="shared" si="11"/>
        <v>0</v>
      </c>
      <c r="U47" s="47">
        <f t="shared" si="6"/>
        <v>0</v>
      </c>
      <c r="V47" s="224">
        <f t="shared" si="12"/>
        <v>0</v>
      </c>
      <c r="W47" s="49">
        <f t="shared" si="7"/>
        <v>0.05405405405405406</v>
      </c>
      <c r="X47" s="47">
        <v>0.5675675675675675</v>
      </c>
      <c r="Y47" s="64">
        <v>0.10256410256410256</v>
      </c>
      <c r="Z47" s="141">
        <v>0.08</v>
      </c>
      <c r="AA47" s="142">
        <v>0.18022121014964215</v>
      </c>
      <c r="AB47" s="52">
        <v>0.140019860973188</v>
      </c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3</v>
      </c>
      <c r="E48" s="86">
        <v>0</v>
      </c>
      <c r="F48" s="86">
        <v>3</v>
      </c>
      <c r="G48" s="86">
        <v>1</v>
      </c>
      <c r="H48" s="86">
        <v>0</v>
      </c>
      <c r="I48" s="87">
        <v>0</v>
      </c>
      <c r="J48" s="219">
        <v>7</v>
      </c>
      <c r="K48" s="86">
        <v>16</v>
      </c>
      <c r="L48" s="68">
        <v>3</v>
      </c>
      <c r="M48" s="85">
        <v>251</v>
      </c>
      <c r="N48" s="86">
        <v>438</v>
      </c>
      <c r="O48" s="69">
        <v>355</v>
      </c>
      <c r="P48" s="88">
        <f t="shared" si="8"/>
        <v>0</v>
      </c>
      <c r="Q48" s="89">
        <f t="shared" si="5"/>
        <v>0.5</v>
      </c>
      <c r="R48" s="89">
        <f t="shared" si="9"/>
        <v>0</v>
      </c>
      <c r="S48" s="89">
        <f t="shared" si="10"/>
        <v>0.2727272727272727</v>
      </c>
      <c r="T48" s="89">
        <f t="shared" si="11"/>
        <v>0.25</v>
      </c>
      <c r="U48" s="89">
        <f t="shared" si="6"/>
        <v>0</v>
      </c>
      <c r="V48" s="222">
        <f t="shared" si="12"/>
        <v>0</v>
      </c>
      <c r="W48" s="91">
        <f t="shared" si="7"/>
        <v>0.1891891891891892</v>
      </c>
      <c r="X48" s="89">
        <v>0.43243243243243246</v>
      </c>
      <c r="Y48" s="71">
        <v>0.07692307692307693</v>
      </c>
      <c r="Z48" s="147">
        <v>0.08</v>
      </c>
      <c r="AA48" s="148">
        <v>0.1424390243902439</v>
      </c>
      <c r="AB48" s="59">
        <v>0.117666556181637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1</v>
      </c>
      <c r="I49" s="80">
        <v>0</v>
      </c>
      <c r="J49" s="26">
        <v>1</v>
      </c>
      <c r="K49" s="79">
        <v>7</v>
      </c>
      <c r="L49" s="80">
        <v>4</v>
      </c>
      <c r="M49" s="78">
        <v>184</v>
      </c>
      <c r="N49" s="79">
        <v>397</v>
      </c>
      <c r="O49" s="31">
        <v>271</v>
      </c>
      <c r="P49" s="32">
        <f t="shared" si="8"/>
        <v>0</v>
      </c>
      <c r="Q49" s="33">
        <f t="shared" si="5"/>
        <v>0</v>
      </c>
      <c r="R49" s="33">
        <f t="shared" si="9"/>
        <v>0</v>
      </c>
      <c r="S49" s="33">
        <f t="shared" si="10"/>
        <v>0</v>
      </c>
      <c r="T49" s="33">
        <f t="shared" si="11"/>
        <v>0</v>
      </c>
      <c r="U49" s="33">
        <f t="shared" si="6"/>
        <v>0.25</v>
      </c>
      <c r="V49" s="34">
        <f t="shared" si="12"/>
        <v>0</v>
      </c>
      <c r="W49" s="35">
        <f t="shared" si="7"/>
        <v>0.02702702702702703</v>
      </c>
      <c r="X49" s="33">
        <v>0.1891891891891892</v>
      </c>
      <c r="Y49" s="56">
        <v>0.10256410256410256</v>
      </c>
      <c r="Z49" s="136">
        <v>0.06</v>
      </c>
      <c r="AA49" s="137">
        <v>0.12910569105691058</v>
      </c>
      <c r="AB49" s="38">
        <v>0.0895275850677238</v>
      </c>
    </row>
    <row r="50" spans="1:28" s="150" customFormat="1" ht="13.5" customHeight="1">
      <c r="A50" s="353"/>
      <c r="B50" s="134" t="s">
        <v>45</v>
      </c>
      <c r="C50" s="78">
        <v>0</v>
      </c>
      <c r="D50" s="79">
        <v>1</v>
      </c>
      <c r="E50" s="79">
        <v>0</v>
      </c>
      <c r="F50" s="79">
        <v>1</v>
      </c>
      <c r="G50" s="79">
        <v>0</v>
      </c>
      <c r="H50" s="79">
        <v>0</v>
      </c>
      <c r="I50" s="80">
        <v>0</v>
      </c>
      <c r="J50" s="26">
        <v>2</v>
      </c>
      <c r="K50" s="79">
        <v>10</v>
      </c>
      <c r="L50" s="80">
        <v>3</v>
      </c>
      <c r="M50" s="78">
        <v>149</v>
      </c>
      <c r="N50" s="79">
        <v>328</v>
      </c>
      <c r="O50" s="135">
        <v>257</v>
      </c>
      <c r="P50" s="32">
        <f t="shared" si="8"/>
        <v>0</v>
      </c>
      <c r="Q50" s="33">
        <f t="shared" si="5"/>
        <v>0.16666666666666666</v>
      </c>
      <c r="R50" s="33">
        <f t="shared" si="9"/>
        <v>0</v>
      </c>
      <c r="S50" s="33">
        <f t="shared" si="10"/>
        <v>0.09090909090909091</v>
      </c>
      <c r="T50" s="33">
        <f t="shared" si="11"/>
        <v>0</v>
      </c>
      <c r="U50" s="33">
        <f t="shared" si="6"/>
        <v>0</v>
      </c>
      <c r="V50" s="34">
        <f t="shared" si="12"/>
        <v>0</v>
      </c>
      <c r="W50" s="35">
        <f t="shared" si="7"/>
        <v>0.05405405405405406</v>
      </c>
      <c r="X50" s="33">
        <v>0.2702702702702703</v>
      </c>
      <c r="Y50" s="56">
        <v>0.07692307692307693</v>
      </c>
      <c r="Z50" s="136">
        <v>0.05</v>
      </c>
      <c r="AA50" s="137">
        <v>0.10680560078150439</v>
      </c>
      <c r="AB50" s="138">
        <v>0.0849025437727122</v>
      </c>
    </row>
    <row r="51" spans="1:28" s="150" customFormat="1" ht="13.5" customHeight="1">
      <c r="A51" s="353"/>
      <c r="B51" s="134" t="s">
        <v>46</v>
      </c>
      <c r="C51" s="78">
        <v>1</v>
      </c>
      <c r="D51" s="79">
        <v>1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v>2</v>
      </c>
      <c r="K51" s="79">
        <v>16</v>
      </c>
      <c r="L51" s="80">
        <v>0</v>
      </c>
      <c r="M51" s="78">
        <v>120</v>
      </c>
      <c r="N51" s="79">
        <v>306</v>
      </c>
      <c r="O51" s="135">
        <v>239</v>
      </c>
      <c r="P51" s="32">
        <f t="shared" si="8"/>
        <v>0.3333333333333333</v>
      </c>
      <c r="Q51" s="33">
        <f t="shared" si="5"/>
        <v>0.16666666666666666</v>
      </c>
      <c r="R51" s="33">
        <f t="shared" si="9"/>
        <v>0</v>
      </c>
      <c r="S51" s="33">
        <f t="shared" si="10"/>
        <v>0</v>
      </c>
      <c r="T51" s="33">
        <f t="shared" si="11"/>
        <v>0</v>
      </c>
      <c r="U51" s="33">
        <f t="shared" si="6"/>
        <v>0</v>
      </c>
      <c r="V51" s="34">
        <f t="shared" si="12"/>
        <v>0</v>
      </c>
      <c r="W51" s="35">
        <f t="shared" si="7"/>
        <v>0.05405405405405406</v>
      </c>
      <c r="X51" s="33">
        <v>0.43243243243243246</v>
      </c>
      <c r="Y51" s="34">
        <v>0</v>
      </c>
      <c r="Z51" s="136">
        <v>0.04</v>
      </c>
      <c r="AA51" s="137">
        <v>0.09954456733897202</v>
      </c>
      <c r="AB51" s="138">
        <v>0.07911287653095</v>
      </c>
    </row>
    <row r="52" spans="1:28" s="150" customFormat="1" ht="13.5" customHeight="1">
      <c r="A52" s="354"/>
      <c r="B52" s="139" t="s">
        <v>47</v>
      </c>
      <c r="C52" s="81">
        <v>0</v>
      </c>
      <c r="D52" s="82">
        <v>1</v>
      </c>
      <c r="E52" s="82">
        <v>1</v>
      </c>
      <c r="F52" s="82">
        <v>0</v>
      </c>
      <c r="G52" s="82">
        <v>0</v>
      </c>
      <c r="H52" s="82">
        <v>0</v>
      </c>
      <c r="I52" s="83">
        <v>0</v>
      </c>
      <c r="J52" s="40">
        <v>2</v>
      </c>
      <c r="K52" s="82">
        <v>10</v>
      </c>
      <c r="L52" s="83">
        <v>3</v>
      </c>
      <c r="M52" s="81">
        <v>133</v>
      </c>
      <c r="N52" s="82">
        <v>268</v>
      </c>
      <c r="O52" s="140">
        <v>264</v>
      </c>
      <c r="P52" s="46">
        <f t="shared" si="8"/>
        <v>0</v>
      </c>
      <c r="Q52" s="47">
        <f t="shared" si="5"/>
        <v>0.16666666666666666</v>
      </c>
      <c r="R52" s="47">
        <f t="shared" si="9"/>
        <v>0.2</v>
      </c>
      <c r="S52" s="47">
        <f t="shared" si="10"/>
        <v>0</v>
      </c>
      <c r="T52" s="47">
        <f t="shared" si="11"/>
        <v>0</v>
      </c>
      <c r="U52" s="47">
        <f t="shared" si="6"/>
        <v>0</v>
      </c>
      <c r="V52" s="48">
        <f t="shared" si="12"/>
        <v>0</v>
      </c>
      <c r="W52" s="49">
        <f t="shared" si="7"/>
        <v>0.05405405405405406</v>
      </c>
      <c r="X52" s="47">
        <v>0.2702702702702703</v>
      </c>
      <c r="Y52" s="48">
        <v>0.07692307692307693</v>
      </c>
      <c r="Z52" s="141">
        <v>0.04</v>
      </c>
      <c r="AA52" s="142">
        <v>0.08715447154471545</v>
      </c>
      <c r="AB52" s="143">
        <v>0.087330466424082</v>
      </c>
    </row>
    <row r="53" spans="1:28" s="150" customFormat="1" ht="13.5" customHeight="1">
      <c r="A53" s="352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1</v>
      </c>
      <c r="G53" s="79">
        <v>0</v>
      </c>
      <c r="H53" s="79">
        <v>0</v>
      </c>
      <c r="I53" s="80">
        <v>0</v>
      </c>
      <c r="J53" s="26">
        <v>1</v>
      </c>
      <c r="K53" s="79">
        <v>7</v>
      </c>
      <c r="L53" s="80">
        <v>1</v>
      </c>
      <c r="M53" s="78">
        <v>100</v>
      </c>
      <c r="N53" s="79">
        <v>205</v>
      </c>
      <c r="O53" s="135">
        <v>232</v>
      </c>
      <c r="P53" s="32">
        <f t="shared" si="8"/>
        <v>0</v>
      </c>
      <c r="Q53" s="33">
        <f t="shared" si="5"/>
        <v>0</v>
      </c>
      <c r="R53" s="33">
        <f t="shared" si="9"/>
        <v>0</v>
      </c>
      <c r="S53" s="33">
        <f t="shared" si="10"/>
        <v>0.09090909090909091</v>
      </c>
      <c r="T53" s="33">
        <f t="shared" si="11"/>
        <v>0</v>
      </c>
      <c r="U53" s="33">
        <f t="shared" si="6"/>
        <v>0</v>
      </c>
      <c r="V53" s="223">
        <f t="shared" si="12"/>
        <v>0</v>
      </c>
      <c r="W53" s="35">
        <f t="shared" si="7"/>
        <v>0.02702702702702703</v>
      </c>
      <c r="X53" s="33">
        <v>0.1891891891891892</v>
      </c>
      <c r="Y53" s="34">
        <v>0.02564102564102564</v>
      </c>
      <c r="Z53" s="136">
        <v>0.03</v>
      </c>
      <c r="AA53" s="137">
        <v>0.06671005532053369</v>
      </c>
      <c r="AB53" s="138">
        <v>0.076694214876033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v>0</v>
      </c>
      <c r="K54" s="79">
        <v>7</v>
      </c>
      <c r="L54" s="80">
        <v>0</v>
      </c>
      <c r="M54" s="78">
        <v>103</v>
      </c>
      <c r="N54" s="79">
        <v>170</v>
      </c>
      <c r="O54" s="135">
        <v>196</v>
      </c>
      <c r="P54" s="32">
        <f t="shared" si="8"/>
        <v>0</v>
      </c>
      <c r="Q54" s="33">
        <f t="shared" si="5"/>
        <v>0</v>
      </c>
      <c r="R54" s="33">
        <f t="shared" si="9"/>
        <v>0</v>
      </c>
      <c r="S54" s="33">
        <f t="shared" si="10"/>
        <v>0</v>
      </c>
      <c r="T54" s="33">
        <f t="shared" si="11"/>
        <v>0</v>
      </c>
      <c r="U54" s="33">
        <f t="shared" si="6"/>
        <v>0</v>
      </c>
      <c r="V54" s="34">
        <f t="shared" si="12"/>
        <v>0</v>
      </c>
      <c r="W54" s="35">
        <f t="shared" si="7"/>
        <v>0</v>
      </c>
      <c r="X54" s="33">
        <v>0.1891891891891892</v>
      </c>
      <c r="Y54" s="34">
        <v>0</v>
      </c>
      <c r="Z54" s="136">
        <v>0.03</v>
      </c>
      <c r="AA54" s="137">
        <v>0.05530253741054001</v>
      </c>
      <c r="AB54" s="138">
        <v>0.0647719762062128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v>0</v>
      </c>
      <c r="K55" s="79">
        <v>0</v>
      </c>
      <c r="L55" s="80">
        <v>0</v>
      </c>
      <c r="M55" s="78">
        <v>116</v>
      </c>
      <c r="N55" s="79">
        <v>125</v>
      </c>
      <c r="O55" s="135">
        <v>184</v>
      </c>
      <c r="P55" s="32">
        <f t="shared" si="8"/>
        <v>0</v>
      </c>
      <c r="Q55" s="33">
        <f t="shared" si="5"/>
        <v>0</v>
      </c>
      <c r="R55" s="33">
        <f t="shared" si="9"/>
        <v>0</v>
      </c>
      <c r="S55" s="33">
        <f t="shared" si="10"/>
        <v>0</v>
      </c>
      <c r="T55" s="33">
        <f t="shared" si="11"/>
        <v>0</v>
      </c>
      <c r="U55" s="33">
        <f t="shared" si="6"/>
        <v>0</v>
      </c>
      <c r="V55" s="34">
        <f t="shared" si="12"/>
        <v>0</v>
      </c>
      <c r="W55" s="35">
        <f t="shared" si="7"/>
        <v>0</v>
      </c>
      <c r="X55" s="33">
        <v>0</v>
      </c>
      <c r="Y55" s="34">
        <v>0</v>
      </c>
      <c r="Z55" s="136">
        <v>0.04</v>
      </c>
      <c r="AA55" s="137">
        <v>0.04074315514993481</v>
      </c>
      <c r="AB55" s="138">
        <v>0.0607661822985469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1</v>
      </c>
      <c r="F56" s="79">
        <v>0</v>
      </c>
      <c r="G56" s="79">
        <v>0</v>
      </c>
      <c r="H56" s="79">
        <v>0</v>
      </c>
      <c r="I56" s="80">
        <v>0</v>
      </c>
      <c r="J56" s="26">
        <v>1</v>
      </c>
      <c r="K56" s="79">
        <v>4</v>
      </c>
      <c r="L56" s="80">
        <v>2</v>
      </c>
      <c r="M56" s="78">
        <v>84</v>
      </c>
      <c r="N56" s="79">
        <v>98</v>
      </c>
      <c r="O56" s="135">
        <v>158</v>
      </c>
      <c r="P56" s="32">
        <f t="shared" si="8"/>
        <v>0</v>
      </c>
      <c r="Q56" s="33">
        <f t="shared" si="5"/>
        <v>0</v>
      </c>
      <c r="R56" s="33">
        <f t="shared" si="9"/>
        <v>0.2</v>
      </c>
      <c r="S56" s="33">
        <f t="shared" si="10"/>
        <v>0</v>
      </c>
      <c r="T56" s="33">
        <f t="shared" si="11"/>
        <v>0</v>
      </c>
      <c r="U56" s="33">
        <f t="shared" si="6"/>
        <v>0</v>
      </c>
      <c r="V56" s="34">
        <f t="shared" si="12"/>
        <v>0</v>
      </c>
      <c r="W56" s="35">
        <f t="shared" si="7"/>
        <v>0.02702702702702703</v>
      </c>
      <c r="X56" s="33">
        <v>0.10810810810810811</v>
      </c>
      <c r="Y56" s="34">
        <v>0.05128205128205128</v>
      </c>
      <c r="Z56" s="136">
        <v>0.03</v>
      </c>
      <c r="AA56" s="137">
        <v>0.03218390804597701</v>
      </c>
      <c r="AB56" s="138">
        <v>0.0521796565389696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1</v>
      </c>
      <c r="M57" s="230"/>
      <c r="N57" s="312"/>
      <c r="O57" s="310">
        <v>91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0.02564102564102564</v>
      </c>
      <c r="Z57" s="235"/>
      <c r="AA57" s="265"/>
      <c r="AB57" s="313">
        <v>0.0302828618968386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116</v>
      </c>
      <c r="D58" s="93">
        <f t="shared" si="13"/>
        <v>314</v>
      </c>
      <c r="E58" s="93">
        <f t="shared" si="13"/>
        <v>347</v>
      </c>
      <c r="F58" s="93">
        <f t="shared" si="13"/>
        <v>801</v>
      </c>
      <c r="G58" s="93">
        <f t="shared" si="13"/>
        <v>362</v>
      </c>
      <c r="H58" s="93">
        <f t="shared" si="13"/>
        <v>309</v>
      </c>
      <c r="I58" s="94">
        <f t="shared" si="13"/>
        <v>79</v>
      </c>
      <c r="J58" s="220">
        <f>SUM(C58:I58)</f>
        <v>2328</v>
      </c>
      <c r="K58" s="93">
        <v>2248</v>
      </c>
      <c r="L58" s="94">
        <v>2477</v>
      </c>
      <c r="M58" s="92">
        <v>114802</v>
      </c>
      <c r="N58" s="93">
        <v>144260</v>
      </c>
      <c r="O58" s="151">
        <v>105486</v>
      </c>
      <c r="P58" s="98">
        <f>C58/3</f>
        <v>38.666666666666664</v>
      </c>
      <c r="Q58" s="99">
        <f t="shared" si="5"/>
        <v>52.333333333333336</v>
      </c>
      <c r="R58" s="99">
        <f>E58/5</f>
        <v>69.4</v>
      </c>
      <c r="S58" s="99">
        <f>F58/11</f>
        <v>72.81818181818181</v>
      </c>
      <c r="T58" s="99">
        <f>G58/4</f>
        <v>90.5</v>
      </c>
      <c r="U58" s="99">
        <f t="shared" si="6"/>
        <v>77.25</v>
      </c>
      <c r="V58" s="152">
        <f>I58/4</f>
        <v>19.75</v>
      </c>
      <c r="W58" s="101">
        <f t="shared" si="7"/>
        <v>62.91891891891892</v>
      </c>
      <c r="X58" s="99">
        <v>60.61954261954262</v>
      </c>
      <c r="Y58" s="100">
        <v>63.51282051282051</v>
      </c>
      <c r="Z58" s="101">
        <f>SUM(Z5:Z57)</f>
        <v>38.21999999999999</v>
      </c>
      <c r="AA58" s="99">
        <v>47.06688417618271</v>
      </c>
      <c r="AB58" s="152">
        <v>34.940708843988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AC60"/>
  <sheetViews>
    <sheetView showZeros="0" zoomScale="68" zoomScaleNormal="68" workbookViewId="0" topLeftCell="A4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/>
      <c r="H5" s="13"/>
      <c r="I5" s="14"/>
      <c r="J5" s="12"/>
      <c r="K5" s="13">
        <v>0</v>
      </c>
      <c r="L5" s="256">
        <v>0</v>
      </c>
      <c r="M5" s="74">
        <v>6</v>
      </c>
      <c r="N5" s="75">
        <v>9</v>
      </c>
      <c r="O5" s="17">
        <v>16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</v>
      </c>
      <c r="X5" s="19">
        <v>0</v>
      </c>
      <c r="Y5" s="258">
        <v>0</v>
      </c>
      <c r="Z5" s="287">
        <v>0.00199203187250996</v>
      </c>
      <c r="AA5" s="132">
        <v>0.0029508196721311475</v>
      </c>
      <c r="AB5" s="24">
        <v>0.00535475234270415</v>
      </c>
    </row>
    <row r="6" spans="1:28" s="119" customFormat="1" ht="13.5" customHeight="1">
      <c r="A6" s="353"/>
      <c r="B6" s="134" t="s">
        <v>1</v>
      </c>
      <c r="C6" s="26"/>
      <c r="D6" s="27"/>
      <c r="E6" s="27"/>
      <c r="F6" s="27"/>
      <c r="G6" s="27"/>
      <c r="H6" s="27"/>
      <c r="I6" s="28"/>
      <c r="J6" s="26"/>
      <c r="K6" s="27">
        <v>0</v>
      </c>
      <c r="L6" s="257">
        <v>0</v>
      </c>
      <c r="M6" s="78">
        <v>2</v>
      </c>
      <c r="N6" s="79">
        <v>9</v>
      </c>
      <c r="O6" s="31">
        <v>30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</v>
      </c>
      <c r="S6" s="33">
        <f t="shared" si="2"/>
        <v>0</v>
      </c>
      <c r="T6" s="33">
        <f t="shared" si="3"/>
        <v>0</v>
      </c>
      <c r="U6" s="33">
        <f aca="true" t="shared" si="6" ref="U6:U58">H6/4</f>
        <v>0</v>
      </c>
      <c r="V6" s="34">
        <f t="shared" si="4"/>
        <v>0</v>
      </c>
      <c r="W6" s="35">
        <f aca="true" t="shared" si="7" ref="W6:W58">J6/37</f>
        <v>0</v>
      </c>
      <c r="X6" s="33">
        <v>0</v>
      </c>
      <c r="Y6" s="56">
        <v>0</v>
      </c>
      <c r="Z6" s="288">
        <v>0.0006572461386789353</v>
      </c>
      <c r="AA6" s="137">
        <v>0.0029498525073746312</v>
      </c>
      <c r="AB6" s="38">
        <v>0.00994365263506794</v>
      </c>
    </row>
    <row r="7" spans="1:28" s="119" customFormat="1" ht="13.5" customHeight="1">
      <c r="A7" s="353"/>
      <c r="B7" s="134" t="s">
        <v>2</v>
      </c>
      <c r="C7" s="26"/>
      <c r="D7" s="27"/>
      <c r="E7" s="27"/>
      <c r="F7" s="27"/>
      <c r="G7" s="27"/>
      <c r="H7" s="27"/>
      <c r="I7" s="28"/>
      <c r="J7" s="26"/>
      <c r="K7" s="27">
        <v>0</v>
      </c>
      <c r="L7" s="257">
        <v>0</v>
      </c>
      <c r="M7" s="78">
        <v>5</v>
      </c>
      <c r="N7" s="79">
        <v>10</v>
      </c>
      <c r="O7" s="31">
        <v>38</v>
      </c>
      <c r="P7" s="32">
        <f t="shared" si="0"/>
        <v>0</v>
      </c>
      <c r="Q7" s="33">
        <f t="shared" si="5"/>
        <v>0</v>
      </c>
      <c r="R7" s="33">
        <f t="shared" si="1"/>
        <v>0</v>
      </c>
      <c r="S7" s="33">
        <f t="shared" si="2"/>
        <v>0</v>
      </c>
      <c r="T7" s="33">
        <f t="shared" si="3"/>
        <v>0</v>
      </c>
      <c r="U7" s="33">
        <f t="shared" si="6"/>
        <v>0</v>
      </c>
      <c r="V7" s="34">
        <f t="shared" si="4"/>
        <v>0</v>
      </c>
      <c r="W7" s="35">
        <f t="shared" si="7"/>
        <v>0</v>
      </c>
      <c r="X7" s="33">
        <v>0</v>
      </c>
      <c r="Y7" s="56">
        <v>0</v>
      </c>
      <c r="Z7" s="288">
        <v>0.001643115346697338</v>
      </c>
      <c r="AA7" s="137">
        <v>0.0032743942370661427</v>
      </c>
      <c r="AB7" s="38">
        <v>0.0125619834710743</v>
      </c>
    </row>
    <row r="8" spans="1:28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7"/>
      <c r="I8" s="28"/>
      <c r="J8" s="26"/>
      <c r="K8" s="27">
        <v>0</v>
      </c>
      <c r="L8" s="257">
        <v>0</v>
      </c>
      <c r="M8" s="78">
        <v>5</v>
      </c>
      <c r="N8" s="79">
        <v>9</v>
      </c>
      <c r="O8" s="31">
        <v>34</v>
      </c>
      <c r="P8" s="32">
        <f t="shared" si="0"/>
        <v>0</v>
      </c>
      <c r="Q8" s="33">
        <f t="shared" si="5"/>
        <v>0</v>
      </c>
      <c r="R8" s="33">
        <f t="shared" si="1"/>
        <v>0</v>
      </c>
      <c r="S8" s="33">
        <f t="shared" si="2"/>
        <v>0</v>
      </c>
      <c r="T8" s="33">
        <f t="shared" si="3"/>
        <v>0</v>
      </c>
      <c r="U8" s="33">
        <f t="shared" si="6"/>
        <v>0</v>
      </c>
      <c r="V8" s="34">
        <f t="shared" si="4"/>
        <v>0</v>
      </c>
      <c r="W8" s="35">
        <f t="shared" si="7"/>
        <v>0</v>
      </c>
      <c r="X8" s="33">
        <v>0</v>
      </c>
      <c r="Y8" s="56">
        <v>0</v>
      </c>
      <c r="Z8" s="288">
        <v>0.001643115346697338</v>
      </c>
      <c r="AA8" s="137">
        <v>0.0029469548133595285</v>
      </c>
      <c r="AB8" s="38">
        <v>0.0112433862433862</v>
      </c>
    </row>
    <row r="9" spans="1:28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1"/>
      <c r="I9" s="262"/>
      <c r="J9" s="219"/>
      <c r="K9" s="261">
        <v>0</v>
      </c>
      <c r="L9" s="263">
        <v>0</v>
      </c>
      <c r="M9" s="85">
        <v>4</v>
      </c>
      <c r="N9" s="86">
        <v>8</v>
      </c>
      <c r="O9" s="69">
        <v>30</v>
      </c>
      <c r="P9" s="88">
        <f t="shared" si="0"/>
        <v>0</v>
      </c>
      <c r="Q9" s="89">
        <f t="shared" si="5"/>
        <v>0</v>
      </c>
      <c r="R9" s="89">
        <f t="shared" si="1"/>
        <v>0</v>
      </c>
      <c r="S9" s="89">
        <f t="shared" si="2"/>
        <v>0</v>
      </c>
      <c r="T9" s="89">
        <f t="shared" si="3"/>
        <v>0</v>
      </c>
      <c r="U9" s="89">
        <f t="shared" si="6"/>
        <v>0</v>
      </c>
      <c r="V9" s="90">
        <f t="shared" si="4"/>
        <v>0</v>
      </c>
      <c r="W9" s="91">
        <f t="shared" si="7"/>
        <v>0</v>
      </c>
      <c r="X9" s="89">
        <v>0</v>
      </c>
      <c r="Y9" s="71">
        <v>0</v>
      </c>
      <c r="Z9" s="289">
        <v>0.0013149243918474688</v>
      </c>
      <c r="AA9" s="148">
        <v>0.002622091117666339</v>
      </c>
      <c r="AB9" s="59">
        <v>0.00992720052945069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30"/>
      <c r="I10" s="54"/>
      <c r="J10" s="26"/>
      <c r="K10" s="30">
        <v>0</v>
      </c>
      <c r="L10" s="54">
        <v>0</v>
      </c>
      <c r="M10" s="29">
        <v>7</v>
      </c>
      <c r="N10" s="30">
        <v>24</v>
      </c>
      <c r="O10" s="31">
        <v>14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6"/>
        <v>0</v>
      </c>
      <c r="V10" s="223">
        <f t="shared" si="4"/>
        <v>0</v>
      </c>
      <c r="W10" s="35">
        <f t="shared" si="7"/>
        <v>0</v>
      </c>
      <c r="X10" s="55">
        <v>0</v>
      </c>
      <c r="Y10" s="56">
        <v>0</v>
      </c>
      <c r="Z10" s="290">
        <v>0.0023018743834265043</v>
      </c>
      <c r="AA10" s="37">
        <v>0.007868852459016393</v>
      </c>
      <c r="AB10" s="38">
        <v>0.00462962962962962</v>
      </c>
    </row>
    <row r="11" spans="1:28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30"/>
      <c r="I11" s="54"/>
      <c r="J11" s="26"/>
      <c r="K11" s="30">
        <v>0</v>
      </c>
      <c r="L11" s="54">
        <v>0</v>
      </c>
      <c r="M11" s="29">
        <v>6</v>
      </c>
      <c r="N11" s="30">
        <v>13</v>
      </c>
      <c r="O11" s="31">
        <v>25</v>
      </c>
      <c r="P11" s="32">
        <f t="shared" si="0"/>
        <v>0</v>
      </c>
      <c r="Q11" s="33">
        <f t="shared" si="5"/>
        <v>0</v>
      </c>
      <c r="R11" s="33">
        <f t="shared" si="1"/>
        <v>0</v>
      </c>
      <c r="S11" s="33">
        <f t="shared" si="2"/>
        <v>0</v>
      </c>
      <c r="T11" s="33">
        <f t="shared" si="3"/>
        <v>0</v>
      </c>
      <c r="U11" s="33">
        <f t="shared" si="6"/>
        <v>0</v>
      </c>
      <c r="V11" s="223">
        <f t="shared" si="4"/>
        <v>0</v>
      </c>
      <c r="W11" s="35">
        <f t="shared" si="7"/>
        <v>0</v>
      </c>
      <c r="X11" s="55">
        <v>0</v>
      </c>
      <c r="Y11" s="56">
        <v>0</v>
      </c>
      <c r="Z11" s="290">
        <v>0.001973684210526316</v>
      </c>
      <c r="AA11" s="37">
        <v>0.004259501965923985</v>
      </c>
      <c r="AB11" s="38">
        <v>0.00826446280991735</v>
      </c>
    </row>
    <row r="12" spans="1:28" s="145" customFormat="1" ht="13.5" customHeight="1">
      <c r="A12" s="354"/>
      <c r="B12" s="139" t="s">
        <v>7</v>
      </c>
      <c r="C12" s="43"/>
      <c r="D12" s="44"/>
      <c r="E12" s="44"/>
      <c r="F12" s="44"/>
      <c r="G12" s="44"/>
      <c r="H12" s="44"/>
      <c r="I12" s="62"/>
      <c r="J12" s="40"/>
      <c r="K12" s="44">
        <v>0</v>
      </c>
      <c r="L12" s="62">
        <v>0</v>
      </c>
      <c r="M12" s="43">
        <v>10</v>
      </c>
      <c r="N12" s="44">
        <v>8</v>
      </c>
      <c r="O12" s="45">
        <v>28</v>
      </c>
      <c r="P12" s="46">
        <f t="shared" si="0"/>
        <v>0</v>
      </c>
      <c r="Q12" s="47">
        <f t="shared" si="5"/>
        <v>0</v>
      </c>
      <c r="R12" s="47">
        <f t="shared" si="1"/>
        <v>0</v>
      </c>
      <c r="S12" s="47">
        <f t="shared" si="2"/>
        <v>0</v>
      </c>
      <c r="T12" s="47">
        <f t="shared" si="3"/>
        <v>0</v>
      </c>
      <c r="U12" s="47">
        <f t="shared" si="6"/>
        <v>0</v>
      </c>
      <c r="V12" s="224">
        <f t="shared" si="4"/>
        <v>0</v>
      </c>
      <c r="W12" s="49">
        <f t="shared" si="7"/>
        <v>0</v>
      </c>
      <c r="X12" s="63">
        <v>0</v>
      </c>
      <c r="Y12" s="64">
        <v>0</v>
      </c>
      <c r="Z12" s="291">
        <v>0.003288391976323578</v>
      </c>
      <c r="AA12" s="51">
        <v>0.002622091117666339</v>
      </c>
      <c r="AB12" s="52">
        <v>0.00926232219649354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/>
      <c r="G13" s="30"/>
      <c r="H13" s="30"/>
      <c r="I13" s="54"/>
      <c r="J13" s="26"/>
      <c r="K13" s="30">
        <v>0</v>
      </c>
      <c r="L13" s="54">
        <v>0</v>
      </c>
      <c r="M13" s="29">
        <v>6</v>
      </c>
      <c r="N13" s="30">
        <v>14</v>
      </c>
      <c r="O13" s="31">
        <v>32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6"/>
        <v>0</v>
      </c>
      <c r="V13" s="223">
        <f t="shared" si="4"/>
        <v>0</v>
      </c>
      <c r="W13" s="35">
        <f t="shared" si="7"/>
        <v>0</v>
      </c>
      <c r="X13" s="55">
        <v>0</v>
      </c>
      <c r="Y13" s="56">
        <v>0</v>
      </c>
      <c r="Z13" s="290">
        <v>0.0019723865877712033</v>
      </c>
      <c r="AA13" s="37">
        <v>0.0045871559633027525</v>
      </c>
      <c r="AB13" s="38">
        <v>0.0105855110817069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30"/>
      <c r="I14" s="54"/>
      <c r="J14" s="26"/>
      <c r="K14" s="30">
        <v>0</v>
      </c>
      <c r="L14" s="54">
        <v>0</v>
      </c>
      <c r="M14" s="29">
        <v>2</v>
      </c>
      <c r="N14" s="30">
        <v>6</v>
      </c>
      <c r="O14" s="31">
        <v>37</v>
      </c>
      <c r="P14" s="32">
        <f t="shared" si="0"/>
        <v>0</v>
      </c>
      <c r="Q14" s="33">
        <f t="shared" si="5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6"/>
        <v>0</v>
      </c>
      <c r="V14" s="34">
        <f t="shared" si="4"/>
        <v>0</v>
      </c>
      <c r="W14" s="35">
        <f t="shared" si="7"/>
        <v>0</v>
      </c>
      <c r="X14" s="55">
        <v>0</v>
      </c>
      <c r="Y14" s="56">
        <v>0</v>
      </c>
      <c r="Z14" s="290">
        <v>0.0006574621959237344</v>
      </c>
      <c r="AA14" s="37">
        <v>0.001965923984272608</v>
      </c>
      <c r="AB14" s="38">
        <v>0.0122435473196558</v>
      </c>
    </row>
    <row r="15" spans="1:28" s="145" customFormat="1" ht="13.5" customHeight="1">
      <c r="A15" s="353"/>
      <c r="B15" s="134" t="s">
        <v>10</v>
      </c>
      <c r="C15" s="29"/>
      <c r="D15" s="30"/>
      <c r="E15" s="30"/>
      <c r="F15" s="30"/>
      <c r="G15" s="30"/>
      <c r="H15" s="30"/>
      <c r="I15" s="54"/>
      <c r="J15" s="26"/>
      <c r="K15" s="30">
        <v>0</v>
      </c>
      <c r="L15" s="54">
        <v>0</v>
      </c>
      <c r="M15" s="29">
        <v>5</v>
      </c>
      <c r="N15" s="30">
        <v>7</v>
      </c>
      <c r="O15" s="31">
        <v>45</v>
      </c>
      <c r="P15" s="32">
        <f t="shared" si="0"/>
        <v>0</v>
      </c>
      <c r="Q15" s="33">
        <f t="shared" si="5"/>
        <v>0</v>
      </c>
      <c r="R15" s="33">
        <f t="shared" si="1"/>
        <v>0</v>
      </c>
      <c r="S15" s="33">
        <f t="shared" si="2"/>
        <v>0</v>
      </c>
      <c r="T15" s="33">
        <f t="shared" si="3"/>
        <v>0</v>
      </c>
      <c r="U15" s="33">
        <f t="shared" si="6"/>
        <v>0</v>
      </c>
      <c r="V15" s="34">
        <f t="shared" si="4"/>
        <v>0</v>
      </c>
      <c r="W15" s="35">
        <f t="shared" si="7"/>
        <v>0</v>
      </c>
      <c r="X15" s="55">
        <v>0</v>
      </c>
      <c r="Y15" s="56">
        <v>0</v>
      </c>
      <c r="Z15" s="290">
        <v>0.0016452780519907865</v>
      </c>
      <c r="AA15" s="37">
        <v>0.002297341647522153</v>
      </c>
      <c r="AB15" s="38">
        <v>0.0148858749586503</v>
      </c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30"/>
      <c r="I16" s="54"/>
      <c r="J16" s="26"/>
      <c r="K16" s="30">
        <v>0</v>
      </c>
      <c r="L16" s="54">
        <v>0</v>
      </c>
      <c r="M16" s="29">
        <v>7</v>
      </c>
      <c r="N16" s="30">
        <v>6</v>
      </c>
      <c r="O16" s="31">
        <v>45</v>
      </c>
      <c r="P16" s="32">
        <f t="shared" si="0"/>
        <v>0</v>
      </c>
      <c r="Q16" s="33">
        <f t="shared" si="5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6"/>
        <v>0</v>
      </c>
      <c r="V16" s="34">
        <f t="shared" si="4"/>
        <v>0</v>
      </c>
      <c r="W16" s="35">
        <f t="shared" si="7"/>
        <v>0</v>
      </c>
      <c r="X16" s="55">
        <v>0</v>
      </c>
      <c r="Y16" s="56">
        <v>0</v>
      </c>
      <c r="Z16" s="290">
        <v>0.002302631578947368</v>
      </c>
      <c r="AA16" s="37">
        <v>0.0019672131147540984</v>
      </c>
      <c r="AB16" s="38">
        <v>0.014890800794176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54">
        <v>0</v>
      </c>
      <c r="J17" s="26">
        <v>0</v>
      </c>
      <c r="K17" s="30">
        <v>0</v>
      </c>
      <c r="L17" s="54">
        <v>0</v>
      </c>
      <c r="M17" s="29">
        <v>9</v>
      </c>
      <c r="N17" s="30">
        <v>8</v>
      </c>
      <c r="O17" s="31">
        <v>42</v>
      </c>
      <c r="P17" s="32">
        <f t="shared" si="0"/>
        <v>0</v>
      </c>
      <c r="Q17" s="33">
        <f t="shared" si="5"/>
        <v>0</v>
      </c>
      <c r="R17" s="33">
        <f t="shared" si="1"/>
        <v>0</v>
      </c>
      <c r="S17" s="33">
        <f t="shared" si="2"/>
        <v>0</v>
      </c>
      <c r="T17" s="33">
        <f t="shared" si="3"/>
        <v>0</v>
      </c>
      <c r="U17" s="33">
        <f t="shared" si="6"/>
        <v>0</v>
      </c>
      <c r="V17" s="34">
        <f t="shared" si="4"/>
        <v>0</v>
      </c>
      <c r="W17" s="35">
        <f t="shared" si="7"/>
        <v>0</v>
      </c>
      <c r="X17" s="55">
        <v>0</v>
      </c>
      <c r="Y17" s="56">
        <v>0</v>
      </c>
      <c r="Z17" s="290">
        <v>0.002999000333222259</v>
      </c>
      <c r="AA17" s="37">
        <v>0.0026084121291164004</v>
      </c>
      <c r="AB17" s="38">
        <v>0.0138980807412309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7">
        <v>0</v>
      </c>
      <c r="J18" s="219">
        <v>0</v>
      </c>
      <c r="K18" s="86">
        <v>0</v>
      </c>
      <c r="L18" s="68">
        <v>0</v>
      </c>
      <c r="M18" s="85">
        <v>8</v>
      </c>
      <c r="N18" s="86">
        <v>6</v>
      </c>
      <c r="O18" s="69">
        <v>44</v>
      </c>
      <c r="P18" s="88">
        <f t="shared" si="0"/>
        <v>0</v>
      </c>
      <c r="Q18" s="89">
        <f t="shared" si="5"/>
        <v>0</v>
      </c>
      <c r="R18" s="89">
        <f t="shared" si="1"/>
        <v>0</v>
      </c>
      <c r="S18" s="89">
        <f t="shared" si="2"/>
        <v>0</v>
      </c>
      <c r="T18" s="89">
        <f t="shared" si="3"/>
        <v>0</v>
      </c>
      <c r="U18" s="89">
        <f t="shared" si="6"/>
        <v>0</v>
      </c>
      <c r="V18" s="222">
        <f t="shared" si="4"/>
        <v>0</v>
      </c>
      <c r="W18" s="91">
        <f t="shared" si="7"/>
        <v>0</v>
      </c>
      <c r="X18" s="89">
        <v>0</v>
      </c>
      <c r="Y18" s="71">
        <v>0</v>
      </c>
      <c r="Z18" s="289">
        <v>0.0026613439787092482</v>
      </c>
      <c r="AA18" s="148">
        <v>0.0019563090968373</v>
      </c>
      <c r="AB18" s="59">
        <v>0.014559894109861</v>
      </c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  <c r="J19" s="26">
        <v>0</v>
      </c>
      <c r="K19" s="79">
        <v>0</v>
      </c>
      <c r="L19" s="54">
        <v>0</v>
      </c>
      <c r="M19" s="78">
        <v>8</v>
      </c>
      <c r="N19" s="79">
        <v>4</v>
      </c>
      <c r="O19" s="31">
        <v>67</v>
      </c>
      <c r="P19" s="32">
        <f t="shared" si="0"/>
        <v>0</v>
      </c>
      <c r="Q19" s="33">
        <f t="shared" si="5"/>
        <v>0</v>
      </c>
      <c r="R19" s="33">
        <f t="shared" si="1"/>
        <v>0</v>
      </c>
      <c r="S19" s="33">
        <f t="shared" si="2"/>
        <v>0</v>
      </c>
      <c r="T19" s="33">
        <f t="shared" si="3"/>
        <v>0</v>
      </c>
      <c r="U19" s="33">
        <f t="shared" si="6"/>
        <v>0</v>
      </c>
      <c r="V19" s="223">
        <f t="shared" si="4"/>
        <v>0</v>
      </c>
      <c r="W19" s="35">
        <f t="shared" si="7"/>
        <v>0</v>
      </c>
      <c r="X19" s="33">
        <v>0</v>
      </c>
      <c r="Y19" s="56">
        <v>0</v>
      </c>
      <c r="Z19" s="288">
        <v>0.0026613439787092482</v>
      </c>
      <c r="AA19" s="137">
        <v>0.0013029315960912053</v>
      </c>
      <c r="AB19" s="38">
        <v>0.0221634138273238</v>
      </c>
    </row>
    <row r="20" spans="1:28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  <c r="J20" s="26">
        <v>0</v>
      </c>
      <c r="K20" s="79">
        <v>0</v>
      </c>
      <c r="L20" s="54">
        <v>0</v>
      </c>
      <c r="M20" s="78">
        <v>10</v>
      </c>
      <c r="N20" s="79">
        <v>15</v>
      </c>
      <c r="O20" s="31">
        <v>49</v>
      </c>
      <c r="P20" s="32">
        <f t="shared" si="0"/>
        <v>0</v>
      </c>
      <c r="Q20" s="33">
        <f t="shared" si="5"/>
        <v>0</v>
      </c>
      <c r="R20" s="33">
        <f t="shared" si="1"/>
        <v>0</v>
      </c>
      <c r="S20" s="33">
        <f t="shared" si="2"/>
        <v>0</v>
      </c>
      <c r="T20" s="33">
        <f t="shared" si="3"/>
        <v>0</v>
      </c>
      <c r="U20" s="33">
        <f t="shared" si="6"/>
        <v>0</v>
      </c>
      <c r="V20" s="223">
        <f t="shared" si="4"/>
        <v>0</v>
      </c>
      <c r="W20" s="35">
        <f t="shared" si="7"/>
        <v>0</v>
      </c>
      <c r="X20" s="33">
        <v>0</v>
      </c>
      <c r="Y20" s="56">
        <v>0</v>
      </c>
      <c r="Z20" s="288">
        <v>0.003318951211417192</v>
      </c>
      <c r="AA20" s="137">
        <v>0.0048891786179921775</v>
      </c>
      <c r="AB20" s="38">
        <v>0.0162144275314361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  <c r="J21" s="26">
        <v>0</v>
      </c>
      <c r="K21" s="79">
        <v>0</v>
      </c>
      <c r="L21" s="54">
        <v>0</v>
      </c>
      <c r="M21" s="78">
        <v>12</v>
      </c>
      <c r="N21" s="79">
        <v>15</v>
      </c>
      <c r="O21" s="31">
        <v>78</v>
      </c>
      <c r="P21" s="32">
        <f t="shared" si="0"/>
        <v>0</v>
      </c>
      <c r="Q21" s="33">
        <f t="shared" si="5"/>
        <v>0</v>
      </c>
      <c r="R21" s="33">
        <f t="shared" si="1"/>
        <v>0</v>
      </c>
      <c r="S21" s="33">
        <f t="shared" si="2"/>
        <v>0</v>
      </c>
      <c r="T21" s="33">
        <f t="shared" si="3"/>
        <v>0</v>
      </c>
      <c r="U21" s="33">
        <f t="shared" si="6"/>
        <v>0</v>
      </c>
      <c r="V21" s="223">
        <f t="shared" si="4"/>
        <v>0</v>
      </c>
      <c r="W21" s="35">
        <f t="shared" si="7"/>
        <v>0</v>
      </c>
      <c r="X21" s="33">
        <v>0</v>
      </c>
      <c r="Y21" s="56">
        <v>0</v>
      </c>
      <c r="Z21" s="288">
        <v>0.004220893422441084</v>
      </c>
      <c r="AA21" s="137">
        <v>0.00489556135770235</v>
      </c>
      <c r="AB21" s="38">
        <v>0.0258107213765718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7">
        <v>0</v>
      </c>
      <c r="J22" s="219">
        <v>0</v>
      </c>
      <c r="K22" s="86">
        <v>0</v>
      </c>
      <c r="L22" s="68">
        <v>0</v>
      </c>
      <c r="M22" s="85">
        <v>25</v>
      </c>
      <c r="N22" s="86">
        <v>8</v>
      </c>
      <c r="O22" s="69">
        <v>50</v>
      </c>
      <c r="P22" s="88">
        <f t="shared" si="0"/>
        <v>0</v>
      </c>
      <c r="Q22" s="89">
        <f t="shared" si="5"/>
        <v>0</v>
      </c>
      <c r="R22" s="89">
        <f t="shared" si="1"/>
        <v>0</v>
      </c>
      <c r="S22" s="89">
        <f t="shared" si="2"/>
        <v>0</v>
      </c>
      <c r="T22" s="89">
        <f t="shared" si="3"/>
        <v>0</v>
      </c>
      <c r="U22" s="89">
        <f t="shared" si="6"/>
        <v>0</v>
      </c>
      <c r="V22" s="222">
        <f t="shared" si="4"/>
        <v>0</v>
      </c>
      <c r="W22" s="91">
        <f t="shared" si="7"/>
        <v>0</v>
      </c>
      <c r="X22" s="89">
        <v>0</v>
      </c>
      <c r="Y22" s="71">
        <v>0</v>
      </c>
      <c r="Z22" s="289">
        <v>0.008397715821296607</v>
      </c>
      <c r="AA22" s="148">
        <v>0.002607561929595828</v>
      </c>
      <c r="AB22" s="59">
        <v>0.0166002656042496</v>
      </c>
    </row>
    <row r="23" spans="1:28" s="150" customFormat="1" ht="13.5" customHeight="1">
      <c r="A23" s="353">
        <v>5</v>
      </c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v>0</v>
      </c>
      <c r="K23" s="79">
        <v>0</v>
      </c>
      <c r="L23" s="54">
        <v>0</v>
      </c>
      <c r="M23" s="78">
        <v>15</v>
      </c>
      <c r="N23" s="79">
        <v>8</v>
      </c>
      <c r="O23" s="31">
        <v>54</v>
      </c>
      <c r="P23" s="32">
        <f t="shared" si="0"/>
        <v>0</v>
      </c>
      <c r="Q23" s="33">
        <f t="shared" si="5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6"/>
        <v>0</v>
      </c>
      <c r="V23" s="34">
        <f t="shared" si="4"/>
        <v>0</v>
      </c>
      <c r="W23" s="35">
        <f t="shared" si="7"/>
        <v>0</v>
      </c>
      <c r="X23" s="33">
        <v>0</v>
      </c>
      <c r="Y23" s="56">
        <v>0</v>
      </c>
      <c r="Z23" s="288">
        <v>0.004988360492184902</v>
      </c>
      <c r="AA23" s="137">
        <v>0.0026050146532074245</v>
      </c>
      <c r="AB23" s="38">
        <v>0.0178807947019867</v>
      </c>
    </row>
    <row r="24" spans="1:28" s="150" customFormat="1" ht="13.5" customHeight="1">
      <c r="A24" s="353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80">
        <v>0</v>
      </c>
      <c r="J24" s="26">
        <v>0</v>
      </c>
      <c r="K24" s="79">
        <v>0</v>
      </c>
      <c r="L24" s="54">
        <v>0</v>
      </c>
      <c r="M24" s="78">
        <v>23</v>
      </c>
      <c r="N24" s="79">
        <v>15</v>
      </c>
      <c r="O24" s="31">
        <v>75</v>
      </c>
      <c r="P24" s="32">
        <f t="shared" si="0"/>
        <v>0</v>
      </c>
      <c r="Q24" s="33">
        <f t="shared" si="5"/>
        <v>0</v>
      </c>
      <c r="R24" s="33">
        <f t="shared" si="1"/>
        <v>0</v>
      </c>
      <c r="S24" s="33">
        <f t="shared" si="2"/>
        <v>0</v>
      </c>
      <c r="T24" s="33">
        <f t="shared" si="3"/>
        <v>0</v>
      </c>
      <c r="U24" s="33">
        <f t="shared" si="6"/>
        <v>0</v>
      </c>
      <c r="V24" s="34">
        <f t="shared" si="4"/>
        <v>0</v>
      </c>
      <c r="W24" s="35">
        <f t="shared" si="7"/>
        <v>0</v>
      </c>
      <c r="X24" s="33">
        <v>0</v>
      </c>
      <c r="Y24" s="56">
        <v>0</v>
      </c>
      <c r="Z24" s="288">
        <v>0.007643735460285809</v>
      </c>
      <c r="AA24" s="137">
        <v>0.00488440247476392</v>
      </c>
      <c r="AB24" s="38">
        <v>0.0247770069375619</v>
      </c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3">
        <v>0</v>
      </c>
      <c r="J25" s="40">
        <v>0</v>
      </c>
      <c r="K25" s="82">
        <v>0</v>
      </c>
      <c r="L25" s="62">
        <v>0</v>
      </c>
      <c r="M25" s="81">
        <v>41</v>
      </c>
      <c r="N25" s="82">
        <v>16</v>
      </c>
      <c r="O25" s="45">
        <v>67</v>
      </c>
      <c r="P25" s="46">
        <f t="shared" si="0"/>
        <v>0</v>
      </c>
      <c r="Q25" s="47">
        <f t="shared" si="5"/>
        <v>0</v>
      </c>
      <c r="R25" s="47">
        <f t="shared" si="1"/>
        <v>0</v>
      </c>
      <c r="S25" s="47">
        <f t="shared" si="2"/>
        <v>0</v>
      </c>
      <c r="T25" s="47">
        <f t="shared" si="3"/>
        <v>0</v>
      </c>
      <c r="U25" s="47">
        <f t="shared" si="6"/>
        <v>0</v>
      </c>
      <c r="V25" s="48">
        <f t="shared" si="4"/>
        <v>0</v>
      </c>
      <c r="W25" s="49">
        <f t="shared" si="7"/>
        <v>0</v>
      </c>
      <c r="X25" s="47">
        <v>0</v>
      </c>
      <c r="Y25" s="64">
        <v>0</v>
      </c>
      <c r="Z25" s="292">
        <v>0.013576158940397352</v>
      </c>
      <c r="AA25" s="142">
        <v>0.005208333333333333</v>
      </c>
      <c r="AB25" s="52">
        <v>0.0221707478491065</v>
      </c>
    </row>
    <row r="26" spans="1:28" s="150" customFormat="1" ht="13.5" customHeight="1">
      <c r="A26" s="352">
        <v>6</v>
      </c>
      <c r="B26" s="134" t="s">
        <v>21</v>
      </c>
      <c r="C26" s="78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80">
        <v>0</v>
      </c>
      <c r="J26" s="26">
        <v>0</v>
      </c>
      <c r="K26" s="79">
        <v>0</v>
      </c>
      <c r="L26" s="54">
        <v>0</v>
      </c>
      <c r="M26" s="78">
        <v>22</v>
      </c>
      <c r="N26" s="79">
        <v>18</v>
      </c>
      <c r="O26" s="31">
        <v>49</v>
      </c>
      <c r="P26" s="32">
        <f t="shared" si="0"/>
        <v>0</v>
      </c>
      <c r="Q26" s="33">
        <f t="shared" si="5"/>
        <v>0</v>
      </c>
      <c r="R26" s="33">
        <f t="shared" si="1"/>
        <v>0</v>
      </c>
      <c r="S26" s="33">
        <f t="shared" si="2"/>
        <v>0</v>
      </c>
      <c r="T26" s="33">
        <f t="shared" si="3"/>
        <v>0</v>
      </c>
      <c r="U26" s="33">
        <f t="shared" si="6"/>
        <v>0</v>
      </c>
      <c r="V26" s="34">
        <f t="shared" si="4"/>
        <v>0</v>
      </c>
      <c r="W26" s="35">
        <f t="shared" si="7"/>
        <v>0</v>
      </c>
      <c r="X26" s="33">
        <v>0</v>
      </c>
      <c r="Y26" s="56">
        <v>0</v>
      </c>
      <c r="Z26" s="288">
        <v>0.007277538868673503</v>
      </c>
      <c r="AA26" s="137">
        <v>0.00585746827204686</v>
      </c>
      <c r="AB26" s="38">
        <v>0.0162037037037037</v>
      </c>
    </row>
    <row r="27" spans="1:28" s="150" customFormat="1" ht="13.5" customHeight="1">
      <c r="A27" s="353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80">
        <v>0</v>
      </c>
      <c r="J27" s="26">
        <v>0</v>
      </c>
      <c r="K27" s="79">
        <v>0</v>
      </c>
      <c r="L27" s="54">
        <v>0</v>
      </c>
      <c r="M27" s="78">
        <v>22</v>
      </c>
      <c r="N27" s="79">
        <v>13</v>
      </c>
      <c r="O27" s="31">
        <v>62</v>
      </c>
      <c r="P27" s="32">
        <f t="shared" si="0"/>
        <v>0</v>
      </c>
      <c r="Q27" s="33">
        <f t="shared" si="5"/>
        <v>0</v>
      </c>
      <c r="R27" s="33">
        <f t="shared" si="1"/>
        <v>0</v>
      </c>
      <c r="S27" s="33">
        <f t="shared" si="2"/>
        <v>0</v>
      </c>
      <c r="T27" s="33">
        <f t="shared" si="3"/>
        <v>0</v>
      </c>
      <c r="U27" s="33">
        <f t="shared" si="6"/>
        <v>0</v>
      </c>
      <c r="V27" s="223">
        <f t="shared" si="4"/>
        <v>0</v>
      </c>
      <c r="W27" s="35">
        <f t="shared" si="7"/>
        <v>0</v>
      </c>
      <c r="X27" s="33">
        <v>0</v>
      </c>
      <c r="Y27" s="56">
        <v>0</v>
      </c>
      <c r="Z27" s="288">
        <v>0.00728476821192053</v>
      </c>
      <c r="AA27" s="137">
        <v>0.004231770833333333</v>
      </c>
      <c r="AB27" s="38">
        <v>0.0205026455026455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0</v>
      </c>
      <c r="J28" s="26">
        <v>0</v>
      </c>
      <c r="K28" s="79">
        <v>0</v>
      </c>
      <c r="L28" s="54">
        <v>0</v>
      </c>
      <c r="M28" s="78">
        <v>31</v>
      </c>
      <c r="N28" s="79">
        <v>16</v>
      </c>
      <c r="O28" s="31">
        <v>58</v>
      </c>
      <c r="P28" s="32">
        <f t="shared" si="0"/>
        <v>0</v>
      </c>
      <c r="Q28" s="33">
        <f t="shared" si="5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6"/>
        <v>0</v>
      </c>
      <c r="V28" s="223">
        <f t="shared" si="4"/>
        <v>0</v>
      </c>
      <c r="W28" s="35">
        <f t="shared" si="7"/>
        <v>0</v>
      </c>
      <c r="X28" s="33">
        <v>0</v>
      </c>
      <c r="Y28" s="56">
        <v>0</v>
      </c>
      <c r="Z28" s="288">
        <v>0.010254713860403573</v>
      </c>
      <c r="AA28" s="137">
        <v>0.005210029306414849</v>
      </c>
      <c r="AB28" s="38">
        <v>0.0191672174487772</v>
      </c>
    </row>
    <row r="29" spans="1:28" s="150" customFormat="1" ht="13.5" customHeight="1">
      <c r="A29" s="353"/>
      <c r="B29" s="134" t="s">
        <v>24</v>
      </c>
      <c r="C29" s="78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80">
        <v>0</v>
      </c>
      <c r="J29" s="26">
        <v>0</v>
      </c>
      <c r="K29" s="79">
        <v>0</v>
      </c>
      <c r="L29" s="54">
        <v>0</v>
      </c>
      <c r="M29" s="78">
        <v>19</v>
      </c>
      <c r="N29" s="79">
        <v>17</v>
      </c>
      <c r="O29" s="31">
        <v>39</v>
      </c>
      <c r="P29" s="32">
        <f t="shared" si="0"/>
        <v>0</v>
      </c>
      <c r="Q29" s="33">
        <f t="shared" si="5"/>
        <v>0</v>
      </c>
      <c r="R29" s="33">
        <f t="shared" si="1"/>
        <v>0</v>
      </c>
      <c r="S29" s="33">
        <f t="shared" si="2"/>
        <v>0</v>
      </c>
      <c r="T29" s="33">
        <f t="shared" si="3"/>
        <v>0</v>
      </c>
      <c r="U29" s="33">
        <f t="shared" si="6"/>
        <v>0</v>
      </c>
      <c r="V29" s="223">
        <f t="shared" si="4"/>
        <v>0</v>
      </c>
      <c r="W29" s="35">
        <f t="shared" si="7"/>
        <v>0</v>
      </c>
      <c r="X29" s="33">
        <v>0</v>
      </c>
      <c r="Y29" s="56">
        <v>0</v>
      </c>
      <c r="Z29" s="288">
        <v>0.006295559973492379</v>
      </c>
      <c r="AA29" s="137">
        <v>0.005533854166666667</v>
      </c>
      <c r="AB29" s="38">
        <v>0.012892561983471</v>
      </c>
    </row>
    <row r="30" spans="1:28" s="150" customFormat="1" ht="13.5" customHeight="1">
      <c r="A30" s="354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40">
        <v>0</v>
      </c>
      <c r="K30" s="82">
        <v>0</v>
      </c>
      <c r="L30" s="62">
        <v>0</v>
      </c>
      <c r="M30" s="81">
        <v>17</v>
      </c>
      <c r="N30" s="82">
        <v>24</v>
      </c>
      <c r="O30" s="45">
        <v>30</v>
      </c>
      <c r="P30" s="46">
        <f t="shared" si="0"/>
        <v>0</v>
      </c>
      <c r="Q30" s="47">
        <f t="shared" si="5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6"/>
        <v>0</v>
      </c>
      <c r="V30" s="224">
        <f t="shared" si="4"/>
        <v>0</v>
      </c>
      <c r="W30" s="49">
        <f t="shared" si="7"/>
        <v>0</v>
      </c>
      <c r="X30" s="47">
        <v>0</v>
      </c>
      <c r="Y30" s="64">
        <v>0</v>
      </c>
      <c r="Z30" s="292">
        <v>0.005634736493205171</v>
      </c>
      <c r="AA30" s="142">
        <v>0.0078125</v>
      </c>
      <c r="AB30" s="52">
        <v>0.00992391663910023</v>
      </c>
    </row>
    <row r="31" spans="1:28" s="150" customFormat="1" ht="13.5" customHeight="1">
      <c r="A31" s="352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9">
        <v>0</v>
      </c>
      <c r="K31" s="86">
        <v>0</v>
      </c>
      <c r="L31" s="68">
        <v>0</v>
      </c>
      <c r="M31" s="85">
        <v>26</v>
      </c>
      <c r="N31" s="86">
        <v>15</v>
      </c>
      <c r="O31" s="69">
        <v>32</v>
      </c>
      <c r="P31" s="88">
        <f t="shared" si="0"/>
        <v>0</v>
      </c>
      <c r="Q31" s="89">
        <f t="shared" si="5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6"/>
        <v>0</v>
      </c>
      <c r="V31" s="90">
        <f t="shared" si="4"/>
        <v>0</v>
      </c>
      <c r="W31" s="91">
        <f t="shared" si="7"/>
        <v>0</v>
      </c>
      <c r="X31" s="89">
        <v>0</v>
      </c>
      <c r="Y31" s="71">
        <v>0</v>
      </c>
      <c r="Z31" s="289">
        <v>0.008643617021276596</v>
      </c>
      <c r="AA31" s="148">
        <v>0.004878048780487805</v>
      </c>
      <c r="AB31" s="59">
        <v>0.0105995362702881</v>
      </c>
    </row>
    <row r="32" spans="1:28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80">
        <v>0</v>
      </c>
      <c r="J32" s="26">
        <v>0</v>
      </c>
      <c r="K32" s="79">
        <v>0</v>
      </c>
      <c r="L32" s="54">
        <v>0</v>
      </c>
      <c r="M32" s="78">
        <v>21</v>
      </c>
      <c r="N32" s="79">
        <v>16</v>
      </c>
      <c r="O32" s="31">
        <v>32</v>
      </c>
      <c r="P32" s="32">
        <f t="shared" si="0"/>
        <v>0</v>
      </c>
      <c r="Q32" s="33">
        <f t="shared" si="5"/>
        <v>0</v>
      </c>
      <c r="R32" s="33">
        <f t="shared" si="1"/>
        <v>0</v>
      </c>
      <c r="S32" s="33">
        <f t="shared" si="2"/>
        <v>0</v>
      </c>
      <c r="T32" s="33">
        <f t="shared" si="3"/>
        <v>0</v>
      </c>
      <c r="U32" s="33">
        <f t="shared" si="6"/>
        <v>0</v>
      </c>
      <c r="V32" s="34">
        <f t="shared" si="4"/>
        <v>0</v>
      </c>
      <c r="W32" s="35">
        <f t="shared" si="7"/>
        <v>0</v>
      </c>
      <c r="X32" s="33">
        <v>0</v>
      </c>
      <c r="Y32" s="56">
        <v>0</v>
      </c>
      <c r="Z32" s="288">
        <v>0.007021063189568706</v>
      </c>
      <c r="AA32" s="137">
        <v>0.005208333333333333</v>
      </c>
      <c r="AB32" s="38">
        <v>0.0105995362702881</v>
      </c>
    </row>
    <row r="33" spans="1:28" s="150" customFormat="1" ht="13.5" customHeight="1">
      <c r="A33" s="353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v>0</v>
      </c>
      <c r="K33" s="79">
        <v>0</v>
      </c>
      <c r="L33" s="54">
        <v>0</v>
      </c>
      <c r="M33" s="78">
        <v>32</v>
      </c>
      <c r="N33" s="79">
        <v>14</v>
      </c>
      <c r="O33" s="31">
        <v>34</v>
      </c>
      <c r="P33" s="32">
        <f t="shared" si="0"/>
        <v>0</v>
      </c>
      <c r="Q33" s="33">
        <f t="shared" si="5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6"/>
        <v>0</v>
      </c>
      <c r="V33" s="34">
        <f t="shared" si="4"/>
        <v>0</v>
      </c>
      <c r="W33" s="35">
        <f t="shared" si="7"/>
        <v>0</v>
      </c>
      <c r="X33" s="33">
        <v>0</v>
      </c>
      <c r="Y33" s="56">
        <v>0</v>
      </c>
      <c r="Z33" s="288">
        <v>0.010638297872340425</v>
      </c>
      <c r="AA33" s="137">
        <v>0.0045528455284552845</v>
      </c>
      <c r="AB33" s="38">
        <v>0.0112396694214876</v>
      </c>
    </row>
    <row r="34" spans="1:28" s="150" customFormat="1" ht="13.5" customHeight="1">
      <c r="A34" s="354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3">
        <v>0</v>
      </c>
      <c r="J34" s="40">
        <v>0</v>
      </c>
      <c r="K34" s="82">
        <v>0</v>
      </c>
      <c r="L34" s="62">
        <v>0</v>
      </c>
      <c r="M34" s="81">
        <v>11</v>
      </c>
      <c r="N34" s="82">
        <v>16</v>
      </c>
      <c r="O34" s="45">
        <v>23</v>
      </c>
      <c r="P34" s="46">
        <f t="shared" si="0"/>
        <v>0</v>
      </c>
      <c r="Q34" s="47">
        <f t="shared" si="5"/>
        <v>0</v>
      </c>
      <c r="R34" s="47">
        <f t="shared" si="1"/>
        <v>0</v>
      </c>
      <c r="S34" s="47">
        <f t="shared" si="2"/>
        <v>0</v>
      </c>
      <c r="T34" s="47">
        <f t="shared" si="3"/>
        <v>0</v>
      </c>
      <c r="U34" s="47">
        <f t="shared" si="6"/>
        <v>0</v>
      </c>
      <c r="V34" s="48">
        <f t="shared" si="4"/>
        <v>0</v>
      </c>
      <c r="W34" s="49">
        <f t="shared" si="7"/>
        <v>0</v>
      </c>
      <c r="X34" s="47">
        <v>0</v>
      </c>
      <c r="Y34" s="64">
        <v>0</v>
      </c>
      <c r="Z34" s="292">
        <v>0.0036556995679627785</v>
      </c>
      <c r="AA34" s="142">
        <v>0.005203252032520325</v>
      </c>
      <c r="AB34" s="52">
        <v>0.00760330578512396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7">
        <v>0</v>
      </c>
      <c r="J35" s="219">
        <v>0</v>
      </c>
      <c r="K35" s="86">
        <v>0</v>
      </c>
      <c r="L35" s="68">
        <v>0</v>
      </c>
      <c r="M35" s="85">
        <v>19</v>
      </c>
      <c r="N35" s="86">
        <v>17</v>
      </c>
      <c r="O35" s="69">
        <v>26</v>
      </c>
      <c r="P35" s="88">
        <f t="shared" si="0"/>
        <v>0</v>
      </c>
      <c r="Q35" s="89">
        <f t="shared" si="5"/>
        <v>0</v>
      </c>
      <c r="R35" s="89">
        <f t="shared" si="1"/>
        <v>0</v>
      </c>
      <c r="S35" s="89">
        <f t="shared" si="2"/>
        <v>0</v>
      </c>
      <c r="T35" s="89">
        <f t="shared" si="3"/>
        <v>0</v>
      </c>
      <c r="U35" s="89">
        <f t="shared" si="6"/>
        <v>0</v>
      </c>
      <c r="V35" s="90">
        <f t="shared" si="4"/>
        <v>0</v>
      </c>
      <c r="W35" s="91">
        <f t="shared" si="7"/>
        <v>0</v>
      </c>
      <c r="X35" s="89">
        <v>0</v>
      </c>
      <c r="Y35" s="71">
        <v>0</v>
      </c>
      <c r="Z35" s="289">
        <v>0.006333333333333333</v>
      </c>
      <c r="AA35" s="148">
        <v>0.005532053368044257</v>
      </c>
      <c r="AB35" s="59">
        <v>0.0086035737921906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80">
        <v>0</v>
      </c>
      <c r="J36" s="26">
        <v>0</v>
      </c>
      <c r="K36" s="79">
        <v>0</v>
      </c>
      <c r="L36" s="54">
        <v>0</v>
      </c>
      <c r="M36" s="78">
        <v>15</v>
      </c>
      <c r="N36" s="79">
        <v>8</v>
      </c>
      <c r="O36" s="31">
        <v>18</v>
      </c>
      <c r="P36" s="32">
        <f t="shared" si="0"/>
        <v>0</v>
      </c>
      <c r="Q36" s="33">
        <f t="shared" si="5"/>
        <v>0</v>
      </c>
      <c r="R36" s="33">
        <f t="shared" si="1"/>
        <v>0</v>
      </c>
      <c r="S36" s="33">
        <f t="shared" si="2"/>
        <v>0</v>
      </c>
      <c r="T36" s="33">
        <f t="shared" si="3"/>
        <v>0</v>
      </c>
      <c r="U36" s="33">
        <f t="shared" si="6"/>
        <v>0</v>
      </c>
      <c r="V36" s="223">
        <f t="shared" si="4"/>
        <v>0</v>
      </c>
      <c r="W36" s="35">
        <f t="shared" si="7"/>
        <v>0</v>
      </c>
      <c r="X36" s="33">
        <v>0</v>
      </c>
      <c r="Y36" s="56">
        <v>0</v>
      </c>
      <c r="Z36" s="288">
        <v>0.0052835505459668895</v>
      </c>
      <c r="AA36" s="137">
        <v>0.002625533311453889</v>
      </c>
      <c r="AB36" s="38">
        <v>0.00596619158104077</v>
      </c>
    </row>
    <row r="37" spans="1:28" s="150" customFormat="1" ht="13.5" customHeight="1">
      <c r="A37" s="353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80">
        <v>0</v>
      </c>
      <c r="J37" s="26">
        <v>0</v>
      </c>
      <c r="K37" s="79">
        <v>0</v>
      </c>
      <c r="L37" s="54">
        <v>0</v>
      </c>
      <c r="M37" s="78">
        <v>31</v>
      </c>
      <c r="N37" s="79">
        <v>14</v>
      </c>
      <c r="O37" s="31">
        <v>33</v>
      </c>
      <c r="P37" s="32">
        <f aca="true" t="shared" si="8" ref="P37:P56">C37/3</f>
        <v>0</v>
      </c>
      <c r="Q37" s="33">
        <f t="shared" si="5"/>
        <v>0</v>
      </c>
      <c r="R37" s="33">
        <f aca="true" t="shared" si="9" ref="R37:R56">E37/5</f>
        <v>0</v>
      </c>
      <c r="S37" s="33">
        <f aca="true" t="shared" si="10" ref="S37:S56">F37/11</f>
        <v>0</v>
      </c>
      <c r="T37" s="33">
        <f aca="true" t="shared" si="11" ref="T37:T56">G37/4</f>
        <v>0</v>
      </c>
      <c r="U37" s="33">
        <f t="shared" si="6"/>
        <v>0</v>
      </c>
      <c r="V37" s="223">
        <f aca="true" t="shared" si="12" ref="V37:V56">I37/4</f>
        <v>0</v>
      </c>
      <c r="W37" s="35">
        <f t="shared" si="7"/>
        <v>0</v>
      </c>
      <c r="X37" s="33">
        <v>0</v>
      </c>
      <c r="Y37" s="56">
        <v>0</v>
      </c>
      <c r="Z37" s="288">
        <v>0.010685970355049982</v>
      </c>
      <c r="AA37" s="137">
        <v>0.004594683295044306</v>
      </c>
      <c r="AB37" s="38">
        <v>0.0112975008558712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80">
        <v>0</v>
      </c>
      <c r="J38" s="26">
        <v>0</v>
      </c>
      <c r="K38" s="79">
        <v>0</v>
      </c>
      <c r="L38" s="54">
        <v>0</v>
      </c>
      <c r="M38" s="78">
        <v>5</v>
      </c>
      <c r="N38" s="79">
        <v>11</v>
      </c>
      <c r="O38" s="31">
        <v>21</v>
      </c>
      <c r="P38" s="32">
        <f t="shared" si="8"/>
        <v>0</v>
      </c>
      <c r="Q38" s="33">
        <f t="shared" si="5"/>
        <v>0</v>
      </c>
      <c r="R38" s="33">
        <f t="shared" si="9"/>
        <v>0</v>
      </c>
      <c r="S38" s="33">
        <f t="shared" si="10"/>
        <v>0</v>
      </c>
      <c r="T38" s="33">
        <f t="shared" si="11"/>
        <v>0</v>
      </c>
      <c r="U38" s="33">
        <f t="shared" si="6"/>
        <v>0</v>
      </c>
      <c r="V38" s="223">
        <f t="shared" si="12"/>
        <v>0</v>
      </c>
      <c r="W38" s="35">
        <f t="shared" si="7"/>
        <v>0</v>
      </c>
      <c r="X38" s="33">
        <v>0</v>
      </c>
      <c r="Y38" s="56">
        <v>0</v>
      </c>
      <c r="Z38" s="288">
        <v>0.0016806722689075631</v>
      </c>
      <c r="AA38" s="137">
        <v>0.003585397653194263</v>
      </c>
      <c r="AB38" s="38">
        <v>0.00700233411137045</v>
      </c>
    </row>
    <row r="39" spans="1:28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3">
        <v>0</v>
      </c>
      <c r="J39" s="40">
        <v>0</v>
      </c>
      <c r="K39" s="82">
        <v>0</v>
      </c>
      <c r="L39" s="62">
        <v>0</v>
      </c>
      <c r="M39" s="81">
        <v>2</v>
      </c>
      <c r="N39" s="82">
        <v>5</v>
      </c>
      <c r="O39" s="45">
        <v>8</v>
      </c>
      <c r="P39" s="46">
        <f t="shared" si="8"/>
        <v>0</v>
      </c>
      <c r="Q39" s="47">
        <f t="shared" si="5"/>
        <v>0</v>
      </c>
      <c r="R39" s="47">
        <f t="shared" si="9"/>
        <v>0</v>
      </c>
      <c r="S39" s="47">
        <f t="shared" si="10"/>
        <v>0</v>
      </c>
      <c r="T39" s="47">
        <f t="shared" si="11"/>
        <v>0</v>
      </c>
      <c r="U39" s="47">
        <f t="shared" si="6"/>
        <v>0</v>
      </c>
      <c r="V39" s="224">
        <f t="shared" si="12"/>
        <v>0</v>
      </c>
      <c r="W39" s="49">
        <f t="shared" si="7"/>
        <v>0</v>
      </c>
      <c r="X39" s="47">
        <v>0</v>
      </c>
      <c r="Y39" s="64">
        <v>0</v>
      </c>
      <c r="Z39" s="292">
        <v>0.0006688963210702341</v>
      </c>
      <c r="AA39" s="142">
        <v>0.0016281341582546401</v>
      </c>
      <c r="AB39" s="52">
        <v>0.00264812975835816</v>
      </c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9">
        <v>0</v>
      </c>
      <c r="K40" s="86">
        <v>0</v>
      </c>
      <c r="L40" s="68">
        <v>0</v>
      </c>
      <c r="M40" s="85">
        <v>4</v>
      </c>
      <c r="N40" s="86">
        <v>6</v>
      </c>
      <c r="O40" s="69">
        <v>16</v>
      </c>
      <c r="P40" s="88">
        <f t="shared" si="8"/>
        <v>0</v>
      </c>
      <c r="Q40" s="89">
        <f t="shared" si="5"/>
        <v>0</v>
      </c>
      <c r="R40" s="89">
        <f t="shared" si="9"/>
        <v>0</v>
      </c>
      <c r="S40" s="89">
        <f t="shared" si="10"/>
        <v>0</v>
      </c>
      <c r="T40" s="89">
        <f t="shared" si="11"/>
        <v>0</v>
      </c>
      <c r="U40" s="89">
        <f t="shared" si="6"/>
        <v>0</v>
      </c>
      <c r="V40" s="90">
        <f t="shared" si="12"/>
        <v>0</v>
      </c>
      <c r="W40" s="91">
        <f t="shared" si="7"/>
        <v>0</v>
      </c>
      <c r="X40" s="89">
        <v>0</v>
      </c>
      <c r="Y40" s="71">
        <v>0</v>
      </c>
      <c r="Z40" s="289">
        <v>0.001332001332001332</v>
      </c>
      <c r="AA40" s="148">
        <v>0.0019537609899055682</v>
      </c>
      <c r="AB40" s="59">
        <v>0.0052892561983471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80">
        <v>0</v>
      </c>
      <c r="J41" s="26">
        <v>0</v>
      </c>
      <c r="K41" s="79">
        <v>0</v>
      </c>
      <c r="L41" s="54">
        <v>0</v>
      </c>
      <c r="M41" s="78">
        <v>7</v>
      </c>
      <c r="N41" s="79">
        <v>8</v>
      </c>
      <c r="O41" s="31">
        <v>10</v>
      </c>
      <c r="P41" s="32">
        <f t="shared" si="8"/>
        <v>0</v>
      </c>
      <c r="Q41" s="33">
        <f t="shared" si="5"/>
        <v>0</v>
      </c>
      <c r="R41" s="33">
        <f t="shared" si="9"/>
        <v>0</v>
      </c>
      <c r="S41" s="33">
        <f t="shared" si="10"/>
        <v>0</v>
      </c>
      <c r="T41" s="33">
        <f t="shared" si="11"/>
        <v>0</v>
      </c>
      <c r="U41" s="33">
        <f t="shared" si="6"/>
        <v>0</v>
      </c>
      <c r="V41" s="34">
        <f t="shared" si="12"/>
        <v>0</v>
      </c>
      <c r="W41" s="35">
        <f t="shared" si="7"/>
        <v>0</v>
      </c>
      <c r="X41" s="33">
        <v>0</v>
      </c>
      <c r="Y41" s="56">
        <v>0</v>
      </c>
      <c r="Z41" s="288">
        <v>0.0023482053002348204</v>
      </c>
      <c r="AA41" s="137">
        <v>0.0026084121291164004</v>
      </c>
      <c r="AB41" s="38">
        <v>0.00330469266358228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v>0</v>
      </c>
      <c r="K42" s="79">
        <v>0</v>
      </c>
      <c r="L42" s="54">
        <v>0</v>
      </c>
      <c r="M42" s="78">
        <v>3</v>
      </c>
      <c r="N42" s="79">
        <v>5</v>
      </c>
      <c r="O42" s="31">
        <v>7</v>
      </c>
      <c r="P42" s="32">
        <f t="shared" si="8"/>
        <v>0</v>
      </c>
      <c r="Q42" s="33">
        <f t="shared" si="5"/>
        <v>0</v>
      </c>
      <c r="R42" s="33">
        <f t="shared" si="9"/>
        <v>0</v>
      </c>
      <c r="S42" s="33">
        <f t="shared" si="10"/>
        <v>0</v>
      </c>
      <c r="T42" s="33">
        <f t="shared" si="11"/>
        <v>0</v>
      </c>
      <c r="U42" s="33">
        <f t="shared" si="6"/>
        <v>0</v>
      </c>
      <c r="V42" s="34">
        <f t="shared" si="12"/>
        <v>0</v>
      </c>
      <c r="W42" s="35">
        <f t="shared" si="7"/>
        <v>0</v>
      </c>
      <c r="X42" s="33">
        <v>0</v>
      </c>
      <c r="Y42" s="56">
        <v>0</v>
      </c>
      <c r="Z42" s="288">
        <v>0.001003344481605351</v>
      </c>
      <c r="AA42" s="137">
        <v>0.0016281341582546401</v>
      </c>
      <c r="AB42" s="38">
        <v>0.0023209549071618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3">
        <v>0</v>
      </c>
      <c r="J43" s="40">
        <v>0</v>
      </c>
      <c r="K43" s="82">
        <v>0</v>
      </c>
      <c r="L43" s="62">
        <v>0</v>
      </c>
      <c r="M43" s="81">
        <v>4</v>
      </c>
      <c r="N43" s="82">
        <v>13</v>
      </c>
      <c r="O43" s="45">
        <v>6</v>
      </c>
      <c r="P43" s="46">
        <f t="shared" si="8"/>
        <v>0</v>
      </c>
      <c r="Q43" s="47">
        <f t="shared" si="5"/>
        <v>0</v>
      </c>
      <c r="R43" s="47">
        <f t="shared" si="9"/>
        <v>0</v>
      </c>
      <c r="S43" s="47">
        <f t="shared" si="10"/>
        <v>0</v>
      </c>
      <c r="T43" s="47">
        <f t="shared" si="11"/>
        <v>0</v>
      </c>
      <c r="U43" s="47">
        <f t="shared" si="6"/>
        <v>0</v>
      </c>
      <c r="V43" s="48">
        <f t="shared" si="12"/>
        <v>0</v>
      </c>
      <c r="W43" s="49">
        <f t="shared" si="7"/>
        <v>0</v>
      </c>
      <c r="X43" s="47">
        <v>0</v>
      </c>
      <c r="Y43" s="64">
        <v>0</v>
      </c>
      <c r="Z43" s="292">
        <v>0.0013280212483399733</v>
      </c>
      <c r="AA43" s="142">
        <v>0.004229017566688354</v>
      </c>
      <c r="AB43" s="52">
        <v>0.00198807157057654</v>
      </c>
    </row>
    <row r="44" spans="1:28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7">
        <v>0</v>
      </c>
      <c r="J44" s="219">
        <v>0</v>
      </c>
      <c r="K44" s="86">
        <v>0</v>
      </c>
      <c r="L44" s="68">
        <v>0</v>
      </c>
      <c r="M44" s="85">
        <v>8</v>
      </c>
      <c r="N44" s="86">
        <v>10</v>
      </c>
      <c r="O44" s="69">
        <v>10</v>
      </c>
      <c r="P44" s="88">
        <f t="shared" si="8"/>
        <v>0</v>
      </c>
      <c r="Q44" s="89">
        <f t="shared" si="5"/>
        <v>0</v>
      </c>
      <c r="R44" s="89">
        <f t="shared" si="9"/>
        <v>0</v>
      </c>
      <c r="S44" s="89">
        <f t="shared" si="10"/>
        <v>0</v>
      </c>
      <c r="T44" s="89">
        <f t="shared" si="11"/>
        <v>0</v>
      </c>
      <c r="U44" s="89">
        <f t="shared" si="6"/>
        <v>0</v>
      </c>
      <c r="V44" s="90">
        <f t="shared" si="12"/>
        <v>0</v>
      </c>
      <c r="W44" s="91">
        <f t="shared" si="7"/>
        <v>0</v>
      </c>
      <c r="X44" s="89">
        <v>0</v>
      </c>
      <c r="Y44" s="71">
        <v>0</v>
      </c>
      <c r="Z44" s="289">
        <v>0.0026845637583892616</v>
      </c>
      <c r="AA44" s="148">
        <v>0.0032583903551645487</v>
      </c>
      <c r="AB44" s="59">
        <v>0.00330797221303341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80">
        <v>0</v>
      </c>
      <c r="J45" s="26">
        <v>0</v>
      </c>
      <c r="K45" s="79">
        <v>0</v>
      </c>
      <c r="L45" s="54">
        <v>0</v>
      </c>
      <c r="M45" s="78">
        <v>11</v>
      </c>
      <c r="N45" s="79">
        <v>7</v>
      </c>
      <c r="O45" s="31">
        <v>15</v>
      </c>
      <c r="P45" s="32">
        <f t="shared" si="8"/>
        <v>0</v>
      </c>
      <c r="Q45" s="33">
        <f t="shared" si="5"/>
        <v>0</v>
      </c>
      <c r="R45" s="33">
        <f t="shared" si="9"/>
        <v>0</v>
      </c>
      <c r="S45" s="33">
        <f t="shared" si="10"/>
        <v>0</v>
      </c>
      <c r="T45" s="33">
        <f t="shared" si="11"/>
        <v>0</v>
      </c>
      <c r="U45" s="33">
        <f t="shared" si="6"/>
        <v>0</v>
      </c>
      <c r="V45" s="223">
        <f t="shared" si="12"/>
        <v>0</v>
      </c>
      <c r="W45" s="35">
        <f t="shared" si="7"/>
        <v>0</v>
      </c>
      <c r="X45" s="33">
        <v>0</v>
      </c>
      <c r="Y45" s="56">
        <v>0</v>
      </c>
      <c r="Z45" s="288">
        <v>0.0036581310276022614</v>
      </c>
      <c r="AA45" s="137">
        <v>0.002277904328018223</v>
      </c>
      <c r="AB45" s="38">
        <v>0.00493583415597236</v>
      </c>
    </row>
    <row r="46" spans="1:28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80">
        <v>0</v>
      </c>
      <c r="J46" s="26">
        <v>0</v>
      </c>
      <c r="K46" s="79">
        <v>0</v>
      </c>
      <c r="L46" s="54">
        <v>0</v>
      </c>
      <c r="M46" s="78">
        <v>5</v>
      </c>
      <c r="N46" s="79">
        <v>6</v>
      </c>
      <c r="O46" s="31">
        <v>13</v>
      </c>
      <c r="P46" s="32">
        <f t="shared" si="8"/>
        <v>0</v>
      </c>
      <c r="Q46" s="33">
        <f t="shared" si="5"/>
        <v>0</v>
      </c>
      <c r="R46" s="33">
        <f t="shared" si="9"/>
        <v>0</v>
      </c>
      <c r="S46" s="33">
        <f t="shared" si="10"/>
        <v>0</v>
      </c>
      <c r="T46" s="33">
        <f t="shared" si="11"/>
        <v>0</v>
      </c>
      <c r="U46" s="33">
        <f t="shared" si="6"/>
        <v>0</v>
      </c>
      <c r="V46" s="223">
        <f t="shared" si="12"/>
        <v>0</v>
      </c>
      <c r="W46" s="35">
        <f t="shared" si="7"/>
        <v>0</v>
      </c>
      <c r="X46" s="33">
        <v>0</v>
      </c>
      <c r="Y46" s="56">
        <v>0</v>
      </c>
      <c r="Z46" s="288">
        <v>0.0016589250165892503</v>
      </c>
      <c r="AA46" s="137">
        <v>0.001951854261548471</v>
      </c>
      <c r="AB46" s="38">
        <v>0.00430748840291583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3">
        <v>0</v>
      </c>
      <c r="J47" s="40">
        <v>0</v>
      </c>
      <c r="K47" s="82">
        <v>0</v>
      </c>
      <c r="L47" s="62">
        <v>0</v>
      </c>
      <c r="M47" s="81">
        <v>9</v>
      </c>
      <c r="N47" s="82">
        <v>6</v>
      </c>
      <c r="O47" s="45">
        <v>11</v>
      </c>
      <c r="P47" s="46">
        <f t="shared" si="8"/>
        <v>0</v>
      </c>
      <c r="Q47" s="47">
        <f t="shared" si="5"/>
        <v>0</v>
      </c>
      <c r="R47" s="47">
        <f t="shared" si="9"/>
        <v>0</v>
      </c>
      <c r="S47" s="47">
        <f t="shared" si="10"/>
        <v>0</v>
      </c>
      <c r="T47" s="47">
        <f t="shared" si="11"/>
        <v>0</v>
      </c>
      <c r="U47" s="47">
        <f t="shared" si="6"/>
        <v>0</v>
      </c>
      <c r="V47" s="224">
        <f t="shared" si="12"/>
        <v>0</v>
      </c>
      <c r="W47" s="49">
        <f t="shared" si="7"/>
        <v>0</v>
      </c>
      <c r="X47" s="47">
        <v>0</v>
      </c>
      <c r="Y47" s="64">
        <v>0</v>
      </c>
      <c r="Z47" s="292">
        <v>0.0029850746268656717</v>
      </c>
      <c r="AA47" s="142">
        <v>0.001951854261548471</v>
      </c>
      <c r="AB47" s="52">
        <v>0.00364117841774246</v>
      </c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7">
        <v>0</v>
      </c>
      <c r="J48" s="219">
        <v>0</v>
      </c>
      <c r="K48" s="86">
        <v>0</v>
      </c>
      <c r="L48" s="68">
        <v>0</v>
      </c>
      <c r="M48" s="85">
        <v>2</v>
      </c>
      <c r="N48" s="86">
        <v>7</v>
      </c>
      <c r="O48" s="69">
        <v>5</v>
      </c>
      <c r="P48" s="88">
        <f t="shared" si="8"/>
        <v>0</v>
      </c>
      <c r="Q48" s="89">
        <f t="shared" si="5"/>
        <v>0</v>
      </c>
      <c r="R48" s="89">
        <f t="shared" si="9"/>
        <v>0</v>
      </c>
      <c r="S48" s="89">
        <f t="shared" si="10"/>
        <v>0</v>
      </c>
      <c r="T48" s="89">
        <f t="shared" si="11"/>
        <v>0</v>
      </c>
      <c r="U48" s="89">
        <f t="shared" si="6"/>
        <v>0</v>
      </c>
      <c r="V48" s="222">
        <f t="shared" si="12"/>
        <v>0</v>
      </c>
      <c r="W48" s="91">
        <f t="shared" si="7"/>
        <v>0</v>
      </c>
      <c r="X48" s="89">
        <v>0</v>
      </c>
      <c r="Y48" s="71">
        <v>0</v>
      </c>
      <c r="Z48" s="289">
        <v>0.0006664445184938354</v>
      </c>
      <c r="AA48" s="148">
        <v>0.0022764227642276423</v>
      </c>
      <c r="AB48" s="59">
        <v>0.00165727543917799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80">
        <v>0</v>
      </c>
      <c r="J49" s="26">
        <v>0</v>
      </c>
      <c r="K49" s="79">
        <v>0</v>
      </c>
      <c r="L49" s="80">
        <v>0</v>
      </c>
      <c r="M49" s="78">
        <v>13</v>
      </c>
      <c r="N49" s="79">
        <v>4</v>
      </c>
      <c r="O49" s="31">
        <v>3</v>
      </c>
      <c r="P49" s="32">
        <f t="shared" si="8"/>
        <v>0</v>
      </c>
      <c r="Q49" s="33">
        <f t="shared" si="5"/>
        <v>0</v>
      </c>
      <c r="R49" s="33">
        <f t="shared" si="9"/>
        <v>0</v>
      </c>
      <c r="S49" s="33">
        <f t="shared" si="10"/>
        <v>0</v>
      </c>
      <c r="T49" s="33">
        <f t="shared" si="11"/>
        <v>0</v>
      </c>
      <c r="U49" s="33">
        <f t="shared" si="6"/>
        <v>0</v>
      </c>
      <c r="V49" s="34">
        <f t="shared" si="12"/>
        <v>0</v>
      </c>
      <c r="W49" s="35">
        <f t="shared" si="7"/>
        <v>0</v>
      </c>
      <c r="X49" s="33">
        <v>0</v>
      </c>
      <c r="Y49" s="56">
        <v>0</v>
      </c>
      <c r="Z49" s="288">
        <v>0.004321808510638298</v>
      </c>
      <c r="AA49" s="137">
        <v>0.0013008130081300813</v>
      </c>
      <c r="AB49" s="38">
        <v>0.000991080277502477</v>
      </c>
    </row>
    <row r="50" spans="1:28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80">
        <v>0</v>
      </c>
      <c r="J50" s="26">
        <v>0</v>
      </c>
      <c r="K50" s="79">
        <v>0</v>
      </c>
      <c r="L50" s="80">
        <v>0</v>
      </c>
      <c r="M50" s="78">
        <v>5</v>
      </c>
      <c r="N50" s="79">
        <v>5</v>
      </c>
      <c r="O50" s="135">
        <v>8</v>
      </c>
      <c r="P50" s="32">
        <f t="shared" si="8"/>
        <v>0</v>
      </c>
      <c r="Q50" s="33">
        <f t="shared" si="5"/>
        <v>0</v>
      </c>
      <c r="R50" s="33">
        <f t="shared" si="9"/>
        <v>0</v>
      </c>
      <c r="S50" s="33">
        <f t="shared" si="10"/>
        <v>0</v>
      </c>
      <c r="T50" s="33">
        <f t="shared" si="11"/>
        <v>0</v>
      </c>
      <c r="U50" s="33">
        <f t="shared" si="6"/>
        <v>0</v>
      </c>
      <c r="V50" s="34">
        <f t="shared" si="12"/>
        <v>0</v>
      </c>
      <c r="W50" s="35">
        <f t="shared" si="7"/>
        <v>0</v>
      </c>
      <c r="X50" s="33">
        <v>0</v>
      </c>
      <c r="Y50" s="56">
        <v>0</v>
      </c>
      <c r="Z50" s="288">
        <v>0.001659475605708596</v>
      </c>
      <c r="AA50" s="137">
        <v>0.0016281341582546401</v>
      </c>
      <c r="AB50" s="138">
        <v>0.0026428807400066</v>
      </c>
    </row>
    <row r="51" spans="1:28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80">
        <v>0</v>
      </c>
      <c r="J51" s="26">
        <v>0</v>
      </c>
      <c r="K51" s="79">
        <v>0</v>
      </c>
      <c r="L51" s="80">
        <v>0</v>
      </c>
      <c r="M51" s="78">
        <v>1</v>
      </c>
      <c r="N51" s="79">
        <v>6</v>
      </c>
      <c r="O51" s="135">
        <v>10</v>
      </c>
      <c r="P51" s="32">
        <f t="shared" si="8"/>
        <v>0</v>
      </c>
      <c r="Q51" s="33">
        <f t="shared" si="5"/>
        <v>0</v>
      </c>
      <c r="R51" s="33">
        <f t="shared" si="9"/>
        <v>0</v>
      </c>
      <c r="S51" s="33">
        <f t="shared" si="10"/>
        <v>0</v>
      </c>
      <c r="T51" s="33">
        <f t="shared" si="11"/>
        <v>0</v>
      </c>
      <c r="U51" s="33">
        <f t="shared" si="6"/>
        <v>0</v>
      </c>
      <c r="V51" s="34">
        <f t="shared" si="12"/>
        <v>0</v>
      </c>
      <c r="W51" s="35">
        <f t="shared" si="7"/>
        <v>0</v>
      </c>
      <c r="X51" s="33">
        <v>0</v>
      </c>
      <c r="Y51" s="34">
        <v>0</v>
      </c>
      <c r="Z51" s="288">
        <v>0.00033178500331785003</v>
      </c>
      <c r="AA51" s="137">
        <v>0.001951854261548471</v>
      </c>
      <c r="AB51" s="138">
        <v>0.0033101621979477</v>
      </c>
    </row>
    <row r="52" spans="1:28" s="150" customFormat="1" ht="13.5" customHeight="1">
      <c r="A52" s="354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3">
        <v>0</v>
      </c>
      <c r="J52" s="40">
        <v>0</v>
      </c>
      <c r="K52" s="82">
        <v>0</v>
      </c>
      <c r="L52" s="83">
        <v>0</v>
      </c>
      <c r="M52" s="81">
        <v>8</v>
      </c>
      <c r="N52" s="82">
        <v>6</v>
      </c>
      <c r="O52" s="140">
        <v>12</v>
      </c>
      <c r="P52" s="46">
        <f t="shared" si="8"/>
        <v>0</v>
      </c>
      <c r="Q52" s="47">
        <f t="shared" si="5"/>
        <v>0</v>
      </c>
      <c r="R52" s="47">
        <f t="shared" si="9"/>
        <v>0</v>
      </c>
      <c r="S52" s="47">
        <f t="shared" si="10"/>
        <v>0</v>
      </c>
      <c r="T52" s="47">
        <f t="shared" si="11"/>
        <v>0</v>
      </c>
      <c r="U52" s="47">
        <f t="shared" si="6"/>
        <v>0</v>
      </c>
      <c r="V52" s="48">
        <f t="shared" si="12"/>
        <v>0</v>
      </c>
      <c r="W52" s="49">
        <f t="shared" si="7"/>
        <v>0</v>
      </c>
      <c r="X52" s="47">
        <v>0</v>
      </c>
      <c r="Y52" s="48">
        <v>0</v>
      </c>
      <c r="Z52" s="292">
        <v>0.0026533996683250414</v>
      </c>
      <c r="AA52" s="142">
        <v>0.001951219512195122</v>
      </c>
      <c r="AB52" s="143">
        <v>0.00396956665564009</v>
      </c>
    </row>
    <row r="53" spans="1:28" s="150" customFormat="1" ht="13.5" customHeight="1">
      <c r="A53" s="352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26">
        <v>0</v>
      </c>
      <c r="K53" s="79">
        <v>0</v>
      </c>
      <c r="L53" s="80">
        <v>0</v>
      </c>
      <c r="M53" s="78">
        <v>6</v>
      </c>
      <c r="N53" s="79">
        <v>9</v>
      </c>
      <c r="O53" s="135">
        <v>13</v>
      </c>
      <c r="P53" s="32">
        <f t="shared" si="8"/>
        <v>0</v>
      </c>
      <c r="Q53" s="33">
        <f t="shared" si="5"/>
        <v>0</v>
      </c>
      <c r="R53" s="33">
        <f t="shared" si="9"/>
        <v>0</v>
      </c>
      <c r="S53" s="33">
        <f t="shared" si="10"/>
        <v>0</v>
      </c>
      <c r="T53" s="33">
        <f t="shared" si="11"/>
        <v>0</v>
      </c>
      <c r="U53" s="33">
        <f t="shared" si="6"/>
        <v>0</v>
      </c>
      <c r="V53" s="223">
        <f t="shared" si="12"/>
        <v>0</v>
      </c>
      <c r="W53" s="35">
        <f t="shared" si="7"/>
        <v>0</v>
      </c>
      <c r="X53" s="33">
        <v>0</v>
      </c>
      <c r="Y53" s="34">
        <v>0</v>
      </c>
      <c r="Z53" s="288">
        <v>0.0019880715705765406</v>
      </c>
      <c r="AA53" s="137">
        <v>0.00292873413602343</v>
      </c>
      <c r="AB53" s="138">
        <v>0.00429752066115702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80">
        <v>0</v>
      </c>
      <c r="J54" s="26">
        <v>0</v>
      </c>
      <c r="K54" s="79">
        <v>0</v>
      </c>
      <c r="L54" s="80">
        <v>0</v>
      </c>
      <c r="M54" s="78">
        <v>7</v>
      </c>
      <c r="N54" s="79">
        <v>8</v>
      </c>
      <c r="O54" s="135">
        <v>9</v>
      </c>
      <c r="P54" s="32">
        <f t="shared" si="8"/>
        <v>0</v>
      </c>
      <c r="Q54" s="33">
        <f t="shared" si="5"/>
        <v>0</v>
      </c>
      <c r="R54" s="33">
        <f t="shared" si="9"/>
        <v>0</v>
      </c>
      <c r="S54" s="33">
        <f t="shared" si="10"/>
        <v>0</v>
      </c>
      <c r="T54" s="33">
        <f t="shared" si="11"/>
        <v>0</v>
      </c>
      <c r="U54" s="33">
        <f t="shared" si="6"/>
        <v>0</v>
      </c>
      <c r="V54" s="34">
        <f t="shared" si="12"/>
        <v>0</v>
      </c>
      <c r="W54" s="35">
        <f t="shared" si="7"/>
        <v>0</v>
      </c>
      <c r="X54" s="33">
        <v>0</v>
      </c>
      <c r="Y54" s="34">
        <v>0</v>
      </c>
      <c r="Z54" s="288">
        <v>0.002315580549123387</v>
      </c>
      <c r="AA54" s="137">
        <v>0.002602472348731295</v>
      </c>
      <c r="AB54" s="138">
        <v>0.00297422339722405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80">
        <v>0</v>
      </c>
      <c r="J55" s="26">
        <v>0</v>
      </c>
      <c r="K55" s="79">
        <v>0</v>
      </c>
      <c r="L55" s="80">
        <v>0</v>
      </c>
      <c r="M55" s="78">
        <v>13</v>
      </c>
      <c r="N55" s="79">
        <v>6</v>
      </c>
      <c r="O55" s="135">
        <v>13</v>
      </c>
      <c r="P55" s="32">
        <f t="shared" si="8"/>
        <v>0</v>
      </c>
      <c r="Q55" s="33">
        <f t="shared" si="5"/>
        <v>0</v>
      </c>
      <c r="R55" s="33">
        <f t="shared" si="9"/>
        <v>0</v>
      </c>
      <c r="S55" s="33">
        <f t="shared" si="10"/>
        <v>0</v>
      </c>
      <c r="T55" s="33">
        <f t="shared" si="11"/>
        <v>0</v>
      </c>
      <c r="U55" s="33">
        <f t="shared" si="6"/>
        <v>0</v>
      </c>
      <c r="V55" s="34">
        <f t="shared" si="12"/>
        <v>0</v>
      </c>
      <c r="W55" s="35">
        <f t="shared" si="7"/>
        <v>0</v>
      </c>
      <c r="X55" s="33">
        <v>0</v>
      </c>
      <c r="Y55" s="34">
        <v>0</v>
      </c>
      <c r="Z55" s="288">
        <v>0.004317502490866822</v>
      </c>
      <c r="AA55" s="137">
        <v>0.001955671447196871</v>
      </c>
      <c r="AB55" s="138">
        <v>0.00429326287978864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80">
        <v>0</v>
      </c>
      <c r="J56" s="26">
        <v>0</v>
      </c>
      <c r="K56" s="79">
        <v>0</v>
      </c>
      <c r="L56" s="80">
        <v>0</v>
      </c>
      <c r="M56" s="78">
        <v>10</v>
      </c>
      <c r="N56" s="79">
        <v>3</v>
      </c>
      <c r="O56" s="135">
        <v>16</v>
      </c>
      <c r="P56" s="32">
        <f t="shared" si="8"/>
        <v>0</v>
      </c>
      <c r="Q56" s="33">
        <f t="shared" si="5"/>
        <v>0</v>
      </c>
      <c r="R56" s="33">
        <f t="shared" si="9"/>
        <v>0</v>
      </c>
      <c r="S56" s="33">
        <f t="shared" si="10"/>
        <v>0</v>
      </c>
      <c r="T56" s="33">
        <f t="shared" si="11"/>
        <v>0</v>
      </c>
      <c r="U56" s="33">
        <f t="shared" si="6"/>
        <v>0</v>
      </c>
      <c r="V56" s="34">
        <f t="shared" si="12"/>
        <v>0</v>
      </c>
      <c r="W56" s="35">
        <f t="shared" si="7"/>
        <v>0</v>
      </c>
      <c r="X56" s="33">
        <v>0</v>
      </c>
      <c r="Y56" s="34">
        <v>0</v>
      </c>
      <c r="Z56" s="288">
        <v>0.003401360544217687</v>
      </c>
      <c r="AA56" s="137">
        <v>0.0009852216748768472</v>
      </c>
      <c r="AB56" s="138">
        <v>0.00528401585204755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0</v>
      </c>
      <c r="M57" s="230"/>
      <c r="N57" s="312"/>
      <c r="O57" s="310">
        <v>5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</v>
      </c>
      <c r="Z57" s="286"/>
      <c r="AA57" s="265"/>
      <c r="AB57" s="313">
        <v>0.0016638935108153</v>
      </c>
    </row>
    <row r="58" spans="1:29" s="150" customFormat="1" ht="15.75" customHeight="1">
      <c r="A58" s="356" t="s">
        <v>61</v>
      </c>
      <c r="B58" s="357"/>
      <c r="C58" s="92">
        <f aca="true" t="shared" si="13" ref="C58:I58">SUM(C5:C57)</f>
        <v>0</v>
      </c>
      <c r="D58" s="93">
        <f t="shared" si="13"/>
        <v>0</v>
      </c>
      <c r="E58" s="93">
        <f t="shared" si="13"/>
        <v>0</v>
      </c>
      <c r="F58" s="93">
        <f t="shared" si="13"/>
        <v>0</v>
      </c>
      <c r="G58" s="93">
        <f t="shared" si="13"/>
        <v>0</v>
      </c>
      <c r="H58" s="93">
        <f t="shared" si="13"/>
        <v>0</v>
      </c>
      <c r="I58" s="94">
        <f t="shared" si="13"/>
        <v>0</v>
      </c>
      <c r="J58" s="220">
        <f>SUM(C58:I58)</f>
        <v>0</v>
      </c>
      <c r="K58" s="93">
        <v>0</v>
      </c>
      <c r="L58" s="94">
        <v>0</v>
      </c>
      <c r="M58" s="92">
        <v>605</v>
      </c>
      <c r="N58" s="93">
        <v>537</v>
      </c>
      <c r="O58" s="151">
        <v>1547</v>
      </c>
      <c r="P58" s="98">
        <f>C58/3</f>
        <v>0</v>
      </c>
      <c r="Q58" s="99">
        <f t="shared" si="5"/>
        <v>0</v>
      </c>
      <c r="R58" s="99">
        <f>E58/5</f>
        <v>0</v>
      </c>
      <c r="S58" s="99">
        <f>F58/11</f>
        <v>0</v>
      </c>
      <c r="T58" s="99">
        <f>G58/4</f>
        <v>0</v>
      </c>
      <c r="U58" s="99">
        <f t="shared" si="6"/>
        <v>0</v>
      </c>
      <c r="V58" s="152">
        <f>I58/4</f>
        <v>0</v>
      </c>
      <c r="W58" s="101">
        <f t="shared" si="7"/>
        <v>0</v>
      </c>
      <c r="X58" s="99">
        <v>0</v>
      </c>
      <c r="Y58" s="100">
        <v>0</v>
      </c>
      <c r="Z58" s="101">
        <f>SUM(Z5:Z57)</f>
        <v>0.2018717588560719</v>
      </c>
      <c r="AA58" s="99">
        <v>0.17520391517128875</v>
      </c>
      <c r="AB58" s="152">
        <v>0.512421331566744</v>
      </c>
      <c r="AC58" s="305"/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AB60"/>
  <sheetViews>
    <sheetView showZeros="0" zoomScale="68" zoomScaleNormal="68" workbookViewId="0" topLeftCell="A13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>
        <v>15</v>
      </c>
      <c r="D5" s="13">
        <v>17</v>
      </c>
      <c r="E5" s="13">
        <v>6</v>
      </c>
      <c r="F5" s="13">
        <v>12</v>
      </c>
      <c r="G5" s="13">
        <v>10</v>
      </c>
      <c r="H5" s="13">
        <v>2</v>
      </c>
      <c r="I5" s="14">
        <v>10</v>
      </c>
      <c r="J5" s="12">
        <v>72</v>
      </c>
      <c r="K5" s="13">
        <v>64</v>
      </c>
      <c r="L5" s="256">
        <v>3</v>
      </c>
      <c r="M5" s="74">
        <v>4366</v>
      </c>
      <c r="N5" s="75">
        <v>3905</v>
      </c>
      <c r="O5" s="17">
        <v>693</v>
      </c>
      <c r="P5" s="18">
        <f aca="true" t="shared" si="0" ref="P5:P36">C5/3</f>
        <v>5</v>
      </c>
      <c r="Q5" s="19">
        <f>D5/6</f>
        <v>2.8333333333333335</v>
      </c>
      <c r="R5" s="19">
        <f aca="true" t="shared" si="1" ref="R5:R36">E5/5</f>
        <v>1.2</v>
      </c>
      <c r="S5" s="19">
        <f aca="true" t="shared" si="2" ref="S5:S36">F5/11</f>
        <v>1.0909090909090908</v>
      </c>
      <c r="T5" s="19">
        <f aca="true" t="shared" si="3" ref="T5:T36">G5/4</f>
        <v>2.5</v>
      </c>
      <c r="U5" s="19">
        <f>H5/4</f>
        <v>0.5</v>
      </c>
      <c r="V5" s="20">
        <f aca="true" t="shared" si="4" ref="V5:V36">I5/4</f>
        <v>2.5</v>
      </c>
      <c r="W5" s="21">
        <f>J5/37</f>
        <v>1.945945945945946</v>
      </c>
      <c r="X5" s="19">
        <v>1.641025641025641</v>
      </c>
      <c r="Y5" s="258">
        <v>0.07692307692307693</v>
      </c>
      <c r="Z5" s="131">
        <v>1.45</v>
      </c>
      <c r="AA5" s="132">
        <v>1.280327868852459</v>
      </c>
      <c r="AB5" s="24">
        <v>0.231927710843373</v>
      </c>
    </row>
    <row r="6" spans="1:28" s="119" customFormat="1" ht="13.5" customHeight="1">
      <c r="A6" s="353"/>
      <c r="B6" s="134" t="s">
        <v>1</v>
      </c>
      <c r="C6" s="26">
        <v>12</v>
      </c>
      <c r="D6" s="27">
        <v>22</v>
      </c>
      <c r="E6" s="27">
        <v>4</v>
      </c>
      <c r="F6" s="27">
        <v>8</v>
      </c>
      <c r="G6" s="27">
        <v>4</v>
      </c>
      <c r="H6" s="27">
        <v>1</v>
      </c>
      <c r="I6" s="28">
        <v>11</v>
      </c>
      <c r="J6" s="26">
        <v>62</v>
      </c>
      <c r="K6" s="27">
        <v>56</v>
      </c>
      <c r="L6" s="257">
        <v>16</v>
      </c>
      <c r="M6" s="78">
        <v>4746</v>
      </c>
      <c r="N6" s="79">
        <v>3630</v>
      </c>
      <c r="O6" s="31">
        <v>2212</v>
      </c>
      <c r="P6" s="32">
        <f t="shared" si="0"/>
        <v>4</v>
      </c>
      <c r="Q6" s="33">
        <f aca="true" t="shared" si="5" ref="Q6:Q58">D6/6</f>
        <v>3.6666666666666665</v>
      </c>
      <c r="R6" s="33">
        <f t="shared" si="1"/>
        <v>0.8</v>
      </c>
      <c r="S6" s="33">
        <f t="shared" si="2"/>
        <v>0.7272727272727273</v>
      </c>
      <c r="T6" s="33">
        <f t="shared" si="3"/>
        <v>1</v>
      </c>
      <c r="U6" s="33">
        <f aca="true" t="shared" si="6" ref="U6:U58">H6/4</f>
        <v>0.25</v>
      </c>
      <c r="V6" s="34">
        <f t="shared" si="4"/>
        <v>2.75</v>
      </c>
      <c r="W6" s="35">
        <f aca="true" t="shared" si="7" ref="W6:W58">J6/37</f>
        <v>1.6756756756756757</v>
      </c>
      <c r="X6" s="33">
        <v>1.435897435897436</v>
      </c>
      <c r="Y6" s="56">
        <v>0.41025641025641024</v>
      </c>
      <c r="Z6" s="136">
        <v>1.56</v>
      </c>
      <c r="AA6" s="137">
        <v>1.1897738446411013</v>
      </c>
      <c r="AB6" s="38">
        <v>0.733178654292343</v>
      </c>
    </row>
    <row r="7" spans="1:28" s="119" customFormat="1" ht="13.5" customHeight="1">
      <c r="A7" s="353"/>
      <c r="B7" s="134" t="s">
        <v>2</v>
      </c>
      <c r="C7" s="26">
        <v>10</v>
      </c>
      <c r="D7" s="27">
        <v>9</v>
      </c>
      <c r="E7" s="27">
        <v>1</v>
      </c>
      <c r="F7" s="27">
        <v>7</v>
      </c>
      <c r="G7" s="27">
        <v>10</v>
      </c>
      <c r="H7" s="27">
        <v>3</v>
      </c>
      <c r="I7" s="28">
        <v>7</v>
      </c>
      <c r="J7" s="26">
        <v>47</v>
      </c>
      <c r="K7" s="27">
        <v>58</v>
      </c>
      <c r="L7" s="257">
        <v>9</v>
      </c>
      <c r="M7" s="78">
        <v>3211</v>
      </c>
      <c r="N7" s="79">
        <v>2527</v>
      </c>
      <c r="O7" s="31">
        <v>1399</v>
      </c>
      <c r="P7" s="32">
        <f t="shared" si="0"/>
        <v>3.3333333333333335</v>
      </c>
      <c r="Q7" s="33">
        <f t="shared" si="5"/>
        <v>1.5</v>
      </c>
      <c r="R7" s="33">
        <f t="shared" si="1"/>
        <v>0.2</v>
      </c>
      <c r="S7" s="33">
        <f t="shared" si="2"/>
        <v>0.6363636363636364</v>
      </c>
      <c r="T7" s="33">
        <f t="shared" si="3"/>
        <v>2.5</v>
      </c>
      <c r="U7" s="33">
        <f t="shared" si="6"/>
        <v>0.75</v>
      </c>
      <c r="V7" s="34">
        <f t="shared" si="4"/>
        <v>1.75</v>
      </c>
      <c r="W7" s="35">
        <f t="shared" si="7"/>
        <v>1.2702702702702702</v>
      </c>
      <c r="X7" s="33">
        <v>1.4871794871794872</v>
      </c>
      <c r="Y7" s="56">
        <v>0.23076923076923078</v>
      </c>
      <c r="Z7" s="136">
        <v>1.06</v>
      </c>
      <c r="AA7" s="137">
        <v>0.8274394237066143</v>
      </c>
      <c r="AB7" s="38">
        <v>0.462479338842975</v>
      </c>
    </row>
    <row r="8" spans="1:28" s="119" customFormat="1" ht="13.5" customHeight="1">
      <c r="A8" s="354"/>
      <c r="B8" s="134" t="s">
        <v>3</v>
      </c>
      <c r="C8" s="26">
        <v>5</v>
      </c>
      <c r="D8" s="27">
        <v>11</v>
      </c>
      <c r="E8" s="27">
        <v>3</v>
      </c>
      <c r="F8" s="27">
        <v>9</v>
      </c>
      <c r="G8" s="27">
        <v>5</v>
      </c>
      <c r="H8" s="27">
        <v>3</v>
      </c>
      <c r="I8" s="28">
        <v>11</v>
      </c>
      <c r="J8" s="26">
        <v>47</v>
      </c>
      <c r="K8" s="27">
        <v>39</v>
      </c>
      <c r="L8" s="257">
        <v>10</v>
      </c>
      <c r="M8" s="78">
        <v>3187</v>
      </c>
      <c r="N8" s="79">
        <v>2949</v>
      </c>
      <c r="O8" s="31">
        <v>1069</v>
      </c>
      <c r="P8" s="32">
        <f t="shared" si="0"/>
        <v>1.6666666666666667</v>
      </c>
      <c r="Q8" s="33">
        <f t="shared" si="5"/>
        <v>1.8333333333333333</v>
      </c>
      <c r="R8" s="33">
        <f t="shared" si="1"/>
        <v>0.6</v>
      </c>
      <c r="S8" s="33">
        <f t="shared" si="2"/>
        <v>0.8181818181818182</v>
      </c>
      <c r="T8" s="33">
        <f t="shared" si="3"/>
        <v>1.25</v>
      </c>
      <c r="U8" s="33">
        <f t="shared" si="6"/>
        <v>0.75</v>
      </c>
      <c r="V8" s="34">
        <f t="shared" si="4"/>
        <v>2.75</v>
      </c>
      <c r="W8" s="35">
        <f t="shared" si="7"/>
        <v>1.2702702702702702</v>
      </c>
      <c r="X8" s="33">
        <v>1</v>
      </c>
      <c r="Y8" s="56">
        <v>0.2564102564102564</v>
      </c>
      <c r="Z8" s="136">
        <v>1.05</v>
      </c>
      <c r="AA8" s="137">
        <v>0.9656188605108055</v>
      </c>
      <c r="AB8" s="38">
        <v>0.353505291005291</v>
      </c>
    </row>
    <row r="9" spans="1:28" s="119" customFormat="1" ht="13.5" customHeight="1">
      <c r="A9" s="352">
        <v>2</v>
      </c>
      <c r="B9" s="144" t="s">
        <v>4</v>
      </c>
      <c r="C9" s="219">
        <v>3</v>
      </c>
      <c r="D9" s="261">
        <v>8</v>
      </c>
      <c r="E9" s="261">
        <v>5</v>
      </c>
      <c r="F9" s="261">
        <v>14</v>
      </c>
      <c r="G9" s="261">
        <v>9</v>
      </c>
      <c r="H9" s="261"/>
      <c r="I9" s="262">
        <v>8</v>
      </c>
      <c r="J9" s="219">
        <v>47</v>
      </c>
      <c r="K9" s="261">
        <v>38</v>
      </c>
      <c r="L9" s="263">
        <v>9</v>
      </c>
      <c r="M9" s="85">
        <v>3787</v>
      </c>
      <c r="N9" s="86">
        <v>2944</v>
      </c>
      <c r="O9" s="69">
        <v>1433</v>
      </c>
      <c r="P9" s="88">
        <f t="shared" si="0"/>
        <v>1</v>
      </c>
      <c r="Q9" s="89">
        <f t="shared" si="5"/>
        <v>1.3333333333333333</v>
      </c>
      <c r="R9" s="89">
        <f t="shared" si="1"/>
        <v>1</v>
      </c>
      <c r="S9" s="89">
        <f t="shared" si="2"/>
        <v>1.2727272727272727</v>
      </c>
      <c r="T9" s="89">
        <f t="shared" si="3"/>
        <v>2.25</v>
      </c>
      <c r="U9" s="89">
        <f t="shared" si="6"/>
        <v>0</v>
      </c>
      <c r="V9" s="90">
        <f t="shared" si="4"/>
        <v>2</v>
      </c>
      <c r="W9" s="91">
        <f t="shared" si="7"/>
        <v>1.2702702702702702</v>
      </c>
      <c r="X9" s="89">
        <v>0.9743589743589743</v>
      </c>
      <c r="Y9" s="71">
        <v>0.23076923076923078</v>
      </c>
      <c r="Z9" s="147">
        <v>1.24</v>
      </c>
      <c r="AA9" s="148">
        <v>0.9649295313012127</v>
      </c>
      <c r="AB9" s="59">
        <v>0.474189278623428</v>
      </c>
    </row>
    <row r="10" spans="1:28" s="145" customFormat="1" ht="13.5" customHeight="1">
      <c r="A10" s="353">
        <v>2</v>
      </c>
      <c r="B10" s="134" t="s">
        <v>5</v>
      </c>
      <c r="C10" s="29"/>
      <c r="D10" s="30">
        <v>15</v>
      </c>
      <c r="E10" s="30">
        <v>1</v>
      </c>
      <c r="F10" s="30">
        <v>16</v>
      </c>
      <c r="G10" s="30">
        <v>2</v>
      </c>
      <c r="H10" s="30">
        <v>2</v>
      </c>
      <c r="I10" s="54">
        <v>6</v>
      </c>
      <c r="J10" s="26">
        <v>42</v>
      </c>
      <c r="K10" s="30">
        <v>34</v>
      </c>
      <c r="L10" s="54">
        <v>9</v>
      </c>
      <c r="M10" s="29">
        <v>2862</v>
      </c>
      <c r="N10" s="30">
        <v>2451</v>
      </c>
      <c r="O10" s="31">
        <v>1213</v>
      </c>
      <c r="P10" s="32">
        <f t="shared" si="0"/>
        <v>0</v>
      </c>
      <c r="Q10" s="33">
        <f t="shared" si="5"/>
        <v>2.5</v>
      </c>
      <c r="R10" s="33">
        <f t="shared" si="1"/>
        <v>0.2</v>
      </c>
      <c r="S10" s="33">
        <f t="shared" si="2"/>
        <v>1.4545454545454546</v>
      </c>
      <c r="T10" s="33">
        <f t="shared" si="3"/>
        <v>0.5</v>
      </c>
      <c r="U10" s="33">
        <f t="shared" si="6"/>
        <v>0.5</v>
      </c>
      <c r="V10" s="223">
        <f t="shared" si="4"/>
        <v>1.5</v>
      </c>
      <c r="W10" s="35">
        <f t="shared" si="7"/>
        <v>1.135135135135135</v>
      </c>
      <c r="X10" s="55">
        <v>0.8717948717948718</v>
      </c>
      <c r="Y10" s="56">
        <v>0.23076923076923078</v>
      </c>
      <c r="Z10" s="36">
        <v>0.94</v>
      </c>
      <c r="AA10" s="37">
        <v>0.8036065573770492</v>
      </c>
      <c r="AB10" s="38">
        <v>0.401124338624339</v>
      </c>
    </row>
    <row r="11" spans="1:28" s="145" customFormat="1" ht="13.5" customHeight="1">
      <c r="A11" s="353"/>
      <c r="B11" s="134" t="s">
        <v>6</v>
      </c>
      <c r="C11" s="29">
        <v>13</v>
      </c>
      <c r="D11" s="30">
        <v>13</v>
      </c>
      <c r="E11" s="30">
        <v>5</v>
      </c>
      <c r="F11" s="30">
        <v>13</v>
      </c>
      <c r="G11" s="30">
        <v>5</v>
      </c>
      <c r="H11" s="30"/>
      <c r="I11" s="54">
        <v>4</v>
      </c>
      <c r="J11" s="26">
        <v>53</v>
      </c>
      <c r="K11" s="30">
        <v>67</v>
      </c>
      <c r="L11" s="54">
        <v>16</v>
      </c>
      <c r="M11" s="29">
        <v>4041</v>
      </c>
      <c r="N11" s="30">
        <v>2979</v>
      </c>
      <c r="O11" s="31">
        <v>1210</v>
      </c>
      <c r="P11" s="32">
        <f t="shared" si="0"/>
        <v>4.333333333333333</v>
      </c>
      <c r="Q11" s="33">
        <f t="shared" si="5"/>
        <v>2.1666666666666665</v>
      </c>
      <c r="R11" s="33">
        <f t="shared" si="1"/>
        <v>1</v>
      </c>
      <c r="S11" s="33">
        <f t="shared" si="2"/>
        <v>1.1818181818181819</v>
      </c>
      <c r="T11" s="33">
        <f t="shared" si="3"/>
        <v>1.25</v>
      </c>
      <c r="U11" s="33">
        <f t="shared" si="6"/>
        <v>0</v>
      </c>
      <c r="V11" s="223">
        <f t="shared" si="4"/>
        <v>1</v>
      </c>
      <c r="W11" s="35">
        <f t="shared" si="7"/>
        <v>1.4324324324324325</v>
      </c>
      <c r="X11" s="55">
        <v>1.7179487179487178</v>
      </c>
      <c r="Y11" s="56">
        <v>0.41025641025641024</v>
      </c>
      <c r="Z11" s="36">
        <v>1.33</v>
      </c>
      <c r="AA11" s="37">
        <v>0.9760812581913499</v>
      </c>
      <c r="AB11" s="38">
        <v>0.4</v>
      </c>
    </row>
    <row r="12" spans="1:28" s="145" customFormat="1" ht="13.5" customHeight="1">
      <c r="A12" s="354"/>
      <c r="B12" s="139" t="s">
        <v>7</v>
      </c>
      <c r="C12" s="43">
        <v>9</v>
      </c>
      <c r="D12" s="44">
        <v>21</v>
      </c>
      <c r="E12" s="44">
        <v>4</v>
      </c>
      <c r="F12" s="44">
        <v>23</v>
      </c>
      <c r="G12" s="44">
        <v>8</v>
      </c>
      <c r="H12" s="44">
        <v>3</v>
      </c>
      <c r="I12" s="62">
        <v>5</v>
      </c>
      <c r="J12" s="40">
        <v>73</v>
      </c>
      <c r="K12" s="44">
        <v>57</v>
      </c>
      <c r="L12" s="62">
        <v>10</v>
      </c>
      <c r="M12" s="43">
        <v>4288</v>
      </c>
      <c r="N12" s="44">
        <v>2913</v>
      </c>
      <c r="O12" s="45">
        <v>1603</v>
      </c>
      <c r="P12" s="46">
        <f t="shared" si="0"/>
        <v>3</v>
      </c>
      <c r="Q12" s="47">
        <f t="shared" si="5"/>
        <v>3.5</v>
      </c>
      <c r="R12" s="47">
        <f t="shared" si="1"/>
        <v>0.8</v>
      </c>
      <c r="S12" s="47">
        <f t="shared" si="2"/>
        <v>2.090909090909091</v>
      </c>
      <c r="T12" s="47">
        <f t="shared" si="3"/>
        <v>2</v>
      </c>
      <c r="U12" s="47">
        <f t="shared" si="6"/>
        <v>0.75</v>
      </c>
      <c r="V12" s="224">
        <f t="shared" si="4"/>
        <v>1.25</v>
      </c>
      <c r="W12" s="49">
        <f t="shared" si="7"/>
        <v>1.972972972972973</v>
      </c>
      <c r="X12" s="63">
        <v>1.4615384615384615</v>
      </c>
      <c r="Y12" s="64">
        <v>0.2564102564102564</v>
      </c>
      <c r="Z12" s="50">
        <v>1.41</v>
      </c>
      <c r="AA12" s="51">
        <v>0.9547689282202556</v>
      </c>
      <c r="AB12" s="52">
        <v>0.530267945749256</v>
      </c>
    </row>
    <row r="13" spans="1:28" s="145" customFormat="1" ht="13.5" customHeight="1">
      <c r="A13" s="352">
        <v>3</v>
      </c>
      <c r="B13" s="134" t="s">
        <v>8</v>
      </c>
      <c r="C13" s="29">
        <v>16</v>
      </c>
      <c r="D13" s="30">
        <v>28</v>
      </c>
      <c r="E13" s="30">
        <v>5</v>
      </c>
      <c r="F13" s="30">
        <v>20</v>
      </c>
      <c r="G13" s="30">
        <v>2</v>
      </c>
      <c r="H13" s="30">
        <v>2</v>
      </c>
      <c r="I13" s="54">
        <v>5</v>
      </c>
      <c r="J13" s="26">
        <v>78</v>
      </c>
      <c r="K13" s="30">
        <v>44</v>
      </c>
      <c r="L13" s="54">
        <v>26</v>
      </c>
      <c r="M13" s="29">
        <v>4225</v>
      </c>
      <c r="N13" s="30">
        <v>2541</v>
      </c>
      <c r="O13" s="31">
        <v>1737</v>
      </c>
      <c r="P13" s="32">
        <f t="shared" si="0"/>
        <v>5.333333333333333</v>
      </c>
      <c r="Q13" s="33">
        <f t="shared" si="5"/>
        <v>4.666666666666667</v>
      </c>
      <c r="R13" s="33">
        <f t="shared" si="1"/>
        <v>1</v>
      </c>
      <c r="S13" s="33">
        <f t="shared" si="2"/>
        <v>1.8181818181818181</v>
      </c>
      <c r="T13" s="33">
        <f t="shared" si="3"/>
        <v>0.5</v>
      </c>
      <c r="U13" s="33">
        <f t="shared" si="6"/>
        <v>0.5</v>
      </c>
      <c r="V13" s="223">
        <f t="shared" si="4"/>
        <v>1.25</v>
      </c>
      <c r="W13" s="35">
        <f t="shared" si="7"/>
        <v>2.108108108108108</v>
      </c>
      <c r="X13" s="55">
        <v>1.1282051282051282</v>
      </c>
      <c r="Y13" s="56">
        <v>0.6666666666666666</v>
      </c>
      <c r="Z13" s="36">
        <v>1.39</v>
      </c>
      <c r="AA13" s="37">
        <v>0.8325688073394495</v>
      </c>
      <c r="AB13" s="38">
        <v>0.574594773403903</v>
      </c>
    </row>
    <row r="14" spans="1:28" s="145" customFormat="1" ht="13.5" customHeight="1">
      <c r="A14" s="353">
        <v>3</v>
      </c>
      <c r="B14" s="134" t="s">
        <v>9</v>
      </c>
      <c r="C14" s="29">
        <v>14</v>
      </c>
      <c r="D14" s="30">
        <v>16</v>
      </c>
      <c r="E14" s="30">
        <v>3</v>
      </c>
      <c r="F14" s="30">
        <v>28</v>
      </c>
      <c r="G14" s="30">
        <v>6</v>
      </c>
      <c r="H14" s="30">
        <v>3</v>
      </c>
      <c r="I14" s="54">
        <v>8</v>
      </c>
      <c r="J14" s="26">
        <v>78</v>
      </c>
      <c r="K14" s="30">
        <v>73</v>
      </c>
      <c r="L14" s="54">
        <v>10</v>
      </c>
      <c r="M14" s="29">
        <v>5063</v>
      </c>
      <c r="N14" s="30">
        <v>3012</v>
      </c>
      <c r="O14" s="31">
        <v>1705</v>
      </c>
      <c r="P14" s="32">
        <f t="shared" si="0"/>
        <v>4.666666666666667</v>
      </c>
      <c r="Q14" s="33">
        <f t="shared" si="5"/>
        <v>2.6666666666666665</v>
      </c>
      <c r="R14" s="33">
        <f t="shared" si="1"/>
        <v>0.6</v>
      </c>
      <c r="S14" s="33">
        <f t="shared" si="2"/>
        <v>2.5454545454545454</v>
      </c>
      <c r="T14" s="33">
        <f t="shared" si="3"/>
        <v>1.5</v>
      </c>
      <c r="U14" s="33">
        <f t="shared" si="6"/>
        <v>0.75</v>
      </c>
      <c r="V14" s="34">
        <f t="shared" si="4"/>
        <v>2</v>
      </c>
      <c r="W14" s="35">
        <f t="shared" si="7"/>
        <v>2.108108108108108</v>
      </c>
      <c r="X14" s="55">
        <v>1.8717948717948718</v>
      </c>
      <c r="Y14" s="56">
        <v>0.2564102564102564</v>
      </c>
      <c r="Z14" s="36">
        <v>1.66</v>
      </c>
      <c r="AA14" s="37">
        <v>0.9868938401048493</v>
      </c>
      <c r="AB14" s="38">
        <v>0.564195896757114</v>
      </c>
    </row>
    <row r="15" spans="1:28" s="145" customFormat="1" ht="13.5" customHeight="1">
      <c r="A15" s="353"/>
      <c r="B15" s="134" t="s">
        <v>10</v>
      </c>
      <c r="C15" s="29">
        <v>11</v>
      </c>
      <c r="D15" s="30">
        <v>24</v>
      </c>
      <c r="E15" s="30">
        <v>1</v>
      </c>
      <c r="F15" s="30">
        <v>24</v>
      </c>
      <c r="G15" s="30">
        <v>2</v>
      </c>
      <c r="H15" s="30"/>
      <c r="I15" s="54">
        <v>4</v>
      </c>
      <c r="J15" s="26">
        <v>66</v>
      </c>
      <c r="K15" s="30">
        <v>45</v>
      </c>
      <c r="L15" s="54">
        <v>9</v>
      </c>
      <c r="M15" s="29">
        <v>4693</v>
      </c>
      <c r="N15" s="30">
        <v>2934</v>
      </c>
      <c r="O15" s="31">
        <v>1868</v>
      </c>
      <c r="P15" s="32">
        <f t="shared" si="0"/>
        <v>3.6666666666666665</v>
      </c>
      <c r="Q15" s="33">
        <f t="shared" si="5"/>
        <v>4</v>
      </c>
      <c r="R15" s="33">
        <f t="shared" si="1"/>
        <v>0.2</v>
      </c>
      <c r="S15" s="33">
        <f t="shared" si="2"/>
        <v>2.1818181818181817</v>
      </c>
      <c r="T15" s="33">
        <f t="shared" si="3"/>
        <v>0.5</v>
      </c>
      <c r="U15" s="33">
        <f t="shared" si="6"/>
        <v>0</v>
      </c>
      <c r="V15" s="34">
        <f t="shared" si="4"/>
        <v>1</v>
      </c>
      <c r="W15" s="35">
        <f t="shared" si="7"/>
        <v>1.7837837837837838</v>
      </c>
      <c r="X15" s="55">
        <v>1.1538461538461537</v>
      </c>
      <c r="Y15" s="56">
        <v>0.23076923076923078</v>
      </c>
      <c r="Z15" s="36">
        <v>1.54</v>
      </c>
      <c r="AA15" s="37">
        <v>0.9629143419757138</v>
      </c>
      <c r="AB15" s="38">
        <v>0.617929209394641</v>
      </c>
    </row>
    <row r="16" spans="1:28" s="145" customFormat="1" ht="13.5" customHeight="1">
      <c r="A16" s="353"/>
      <c r="B16" s="134" t="s">
        <v>11</v>
      </c>
      <c r="C16" s="29">
        <v>23</v>
      </c>
      <c r="D16" s="30">
        <v>15</v>
      </c>
      <c r="E16" s="30">
        <v>3</v>
      </c>
      <c r="F16" s="30">
        <v>18</v>
      </c>
      <c r="G16" s="30">
        <v>3</v>
      </c>
      <c r="H16" s="30">
        <v>1</v>
      </c>
      <c r="I16" s="54"/>
      <c r="J16" s="26">
        <v>63</v>
      </c>
      <c r="K16" s="30">
        <v>62</v>
      </c>
      <c r="L16" s="54">
        <v>18</v>
      </c>
      <c r="M16" s="29">
        <v>4635</v>
      </c>
      <c r="N16" s="30">
        <v>2632</v>
      </c>
      <c r="O16" s="31">
        <v>1725</v>
      </c>
      <c r="P16" s="32">
        <f t="shared" si="0"/>
        <v>7.666666666666667</v>
      </c>
      <c r="Q16" s="33">
        <f t="shared" si="5"/>
        <v>2.5</v>
      </c>
      <c r="R16" s="33">
        <f t="shared" si="1"/>
        <v>0.6</v>
      </c>
      <c r="S16" s="33">
        <f t="shared" si="2"/>
        <v>1.6363636363636365</v>
      </c>
      <c r="T16" s="33">
        <f t="shared" si="3"/>
        <v>0.75</v>
      </c>
      <c r="U16" s="33">
        <f t="shared" si="6"/>
        <v>0.25</v>
      </c>
      <c r="V16" s="34">
        <f t="shared" si="4"/>
        <v>0</v>
      </c>
      <c r="W16" s="35">
        <f t="shared" si="7"/>
        <v>1.7027027027027026</v>
      </c>
      <c r="X16" s="55">
        <v>1.5897435897435896</v>
      </c>
      <c r="Y16" s="56">
        <v>0.46153846153846156</v>
      </c>
      <c r="Z16" s="36">
        <v>1.52</v>
      </c>
      <c r="AA16" s="37">
        <v>0.8629508196721312</v>
      </c>
      <c r="AB16" s="38">
        <v>0.570814030443415</v>
      </c>
    </row>
    <row r="17" spans="1:28" s="145" customFormat="1" ht="13.5" customHeight="1">
      <c r="A17" s="354"/>
      <c r="B17" s="139" t="s">
        <v>12</v>
      </c>
      <c r="C17" s="29">
        <v>17</v>
      </c>
      <c r="D17" s="30">
        <v>19</v>
      </c>
      <c r="E17" s="30">
        <v>10</v>
      </c>
      <c r="F17" s="30">
        <v>15</v>
      </c>
      <c r="G17" s="30">
        <v>6</v>
      </c>
      <c r="H17" s="30">
        <v>2</v>
      </c>
      <c r="I17" s="54">
        <v>6</v>
      </c>
      <c r="J17" s="26">
        <v>75</v>
      </c>
      <c r="K17" s="30">
        <v>68</v>
      </c>
      <c r="L17" s="54">
        <v>14</v>
      </c>
      <c r="M17" s="29">
        <v>4865</v>
      </c>
      <c r="N17" s="30">
        <v>3324</v>
      </c>
      <c r="O17" s="31">
        <v>2130</v>
      </c>
      <c r="P17" s="32">
        <f t="shared" si="0"/>
        <v>5.666666666666667</v>
      </c>
      <c r="Q17" s="33">
        <f t="shared" si="5"/>
        <v>3.1666666666666665</v>
      </c>
      <c r="R17" s="33">
        <f t="shared" si="1"/>
        <v>2</v>
      </c>
      <c r="S17" s="33">
        <f t="shared" si="2"/>
        <v>1.3636363636363635</v>
      </c>
      <c r="T17" s="33">
        <f t="shared" si="3"/>
        <v>1.5</v>
      </c>
      <c r="U17" s="33">
        <f t="shared" si="6"/>
        <v>0.5</v>
      </c>
      <c r="V17" s="34">
        <f t="shared" si="4"/>
        <v>1.5</v>
      </c>
      <c r="W17" s="35">
        <f t="shared" si="7"/>
        <v>2.027027027027027</v>
      </c>
      <c r="X17" s="55">
        <v>1.7435897435897436</v>
      </c>
      <c r="Y17" s="56">
        <v>0.358974358974359</v>
      </c>
      <c r="Z17" s="36">
        <v>1.62</v>
      </c>
      <c r="AA17" s="37">
        <v>1.0837952396478643</v>
      </c>
      <c r="AB17" s="38">
        <v>0.704831237590999</v>
      </c>
    </row>
    <row r="18" spans="1:28" s="150" customFormat="1" ht="13.5" customHeight="1">
      <c r="A18" s="352">
        <v>4</v>
      </c>
      <c r="B18" s="144" t="s">
        <v>13</v>
      </c>
      <c r="C18" s="85">
        <v>22</v>
      </c>
      <c r="D18" s="86">
        <v>23</v>
      </c>
      <c r="E18" s="86">
        <v>3</v>
      </c>
      <c r="F18" s="86">
        <v>22</v>
      </c>
      <c r="G18" s="86">
        <v>3</v>
      </c>
      <c r="H18" s="86">
        <v>3</v>
      </c>
      <c r="I18" s="87">
        <v>1</v>
      </c>
      <c r="J18" s="219">
        <v>77</v>
      </c>
      <c r="K18" s="86">
        <v>47</v>
      </c>
      <c r="L18" s="68">
        <v>18</v>
      </c>
      <c r="M18" s="85">
        <v>4320</v>
      </c>
      <c r="N18" s="86">
        <v>3055</v>
      </c>
      <c r="O18" s="69">
        <v>1901</v>
      </c>
      <c r="P18" s="88">
        <f t="shared" si="0"/>
        <v>7.333333333333333</v>
      </c>
      <c r="Q18" s="89">
        <f t="shared" si="5"/>
        <v>3.8333333333333335</v>
      </c>
      <c r="R18" s="89">
        <f t="shared" si="1"/>
        <v>0.6</v>
      </c>
      <c r="S18" s="89">
        <f t="shared" si="2"/>
        <v>2</v>
      </c>
      <c r="T18" s="89">
        <f t="shared" si="3"/>
        <v>0.75</v>
      </c>
      <c r="U18" s="89">
        <f t="shared" si="6"/>
        <v>0.75</v>
      </c>
      <c r="V18" s="222">
        <f t="shared" si="4"/>
        <v>0.25</v>
      </c>
      <c r="W18" s="91">
        <f t="shared" si="7"/>
        <v>2.081081081081081</v>
      </c>
      <c r="X18" s="89">
        <v>1.2702702702702702</v>
      </c>
      <c r="Y18" s="71">
        <v>0.46153846153846156</v>
      </c>
      <c r="Z18" s="147">
        <v>1.44</v>
      </c>
      <c r="AA18" s="148">
        <v>0.9960873818063254</v>
      </c>
      <c r="AB18" s="59">
        <v>0.629053606882859</v>
      </c>
    </row>
    <row r="19" spans="1:28" s="150" customFormat="1" ht="13.5" customHeight="1">
      <c r="A19" s="353"/>
      <c r="B19" s="134" t="s">
        <v>14</v>
      </c>
      <c r="C19" s="78">
        <v>8</v>
      </c>
      <c r="D19" s="79">
        <v>10</v>
      </c>
      <c r="E19" s="79">
        <v>5</v>
      </c>
      <c r="F19" s="79">
        <v>31</v>
      </c>
      <c r="G19" s="79">
        <v>3</v>
      </c>
      <c r="H19" s="79">
        <v>3</v>
      </c>
      <c r="I19" s="80">
        <v>1</v>
      </c>
      <c r="J19" s="26">
        <v>61</v>
      </c>
      <c r="K19" s="79">
        <v>58</v>
      </c>
      <c r="L19" s="54">
        <v>26</v>
      </c>
      <c r="M19" s="78">
        <v>4320</v>
      </c>
      <c r="N19" s="79">
        <v>3154</v>
      </c>
      <c r="O19" s="31">
        <v>2098</v>
      </c>
      <c r="P19" s="32">
        <f t="shared" si="0"/>
        <v>2.6666666666666665</v>
      </c>
      <c r="Q19" s="33">
        <f t="shared" si="5"/>
        <v>1.6666666666666667</v>
      </c>
      <c r="R19" s="33">
        <f t="shared" si="1"/>
        <v>1</v>
      </c>
      <c r="S19" s="33">
        <f t="shared" si="2"/>
        <v>2.8181818181818183</v>
      </c>
      <c r="T19" s="33">
        <f t="shared" si="3"/>
        <v>0.75</v>
      </c>
      <c r="U19" s="33">
        <f t="shared" si="6"/>
        <v>0.75</v>
      </c>
      <c r="V19" s="223">
        <f t="shared" si="4"/>
        <v>0.25</v>
      </c>
      <c r="W19" s="35">
        <f t="shared" si="7"/>
        <v>1.6486486486486487</v>
      </c>
      <c r="X19" s="33">
        <v>1.5675675675675675</v>
      </c>
      <c r="Y19" s="56">
        <v>0.6666666666666666</v>
      </c>
      <c r="Z19" s="136">
        <v>1.44</v>
      </c>
      <c r="AA19" s="137">
        <v>1.0273615635179154</v>
      </c>
      <c r="AB19" s="38">
        <v>0.69401257029441</v>
      </c>
    </row>
    <row r="20" spans="1:28" s="150" customFormat="1" ht="13.5" customHeight="1">
      <c r="A20" s="353"/>
      <c r="B20" s="134" t="s">
        <v>15</v>
      </c>
      <c r="C20" s="78">
        <v>15</v>
      </c>
      <c r="D20" s="79">
        <v>14</v>
      </c>
      <c r="E20" s="79">
        <v>4</v>
      </c>
      <c r="F20" s="79">
        <v>14</v>
      </c>
      <c r="G20" s="79">
        <v>5</v>
      </c>
      <c r="H20" s="79">
        <v>2</v>
      </c>
      <c r="I20" s="80">
        <v>2</v>
      </c>
      <c r="J20" s="26">
        <v>56</v>
      </c>
      <c r="K20" s="79">
        <v>40</v>
      </c>
      <c r="L20" s="54">
        <v>18</v>
      </c>
      <c r="M20" s="78">
        <v>3954</v>
      </c>
      <c r="N20" s="79">
        <v>2837</v>
      </c>
      <c r="O20" s="31">
        <v>1984</v>
      </c>
      <c r="P20" s="32">
        <f t="shared" si="0"/>
        <v>5</v>
      </c>
      <c r="Q20" s="33">
        <f t="shared" si="5"/>
        <v>2.3333333333333335</v>
      </c>
      <c r="R20" s="33">
        <f t="shared" si="1"/>
        <v>0.8</v>
      </c>
      <c r="S20" s="33">
        <f t="shared" si="2"/>
        <v>1.2727272727272727</v>
      </c>
      <c r="T20" s="33">
        <f t="shared" si="3"/>
        <v>1.25</v>
      </c>
      <c r="U20" s="33">
        <f t="shared" si="6"/>
        <v>0.5</v>
      </c>
      <c r="V20" s="223">
        <f t="shared" si="4"/>
        <v>0.5</v>
      </c>
      <c r="W20" s="35">
        <f t="shared" si="7"/>
        <v>1.5135135135135136</v>
      </c>
      <c r="X20" s="33">
        <v>1.0810810810810811</v>
      </c>
      <c r="Y20" s="56">
        <v>0.46153846153846156</v>
      </c>
      <c r="Z20" s="136">
        <v>1.31</v>
      </c>
      <c r="AA20" s="137">
        <v>0.9247066492829205</v>
      </c>
      <c r="AB20" s="38">
        <v>0.656518861681006</v>
      </c>
    </row>
    <row r="21" spans="1:28" s="150" customFormat="1" ht="13.5" customHeight="1">
      <c r="A21" s="354"/>
      <c r="B21" s="134" t="s">
        <v>16</v>
      </c>
      <c r="C21" s="78">
        <v>7</v>
      </c>
      <c r="D21" s="79">
        <v>12</v>
      </c>
      <c r="E21" s="79">
        <v>4</v>
      </c>
      <c r="F21" s="79">
        <v>10</v>
      </c>
      <c r="G21" s="79">
        <v>0</v>
      </c>
      <c r="H21" s="79">
        <v>6</v>
      </c>
      <c r="I21" s="80">
        <v>2</v>
      </c>
      <c r="J21" s="26">
        <v>41</v>
      </c>
      <c r="K21" s="79">
        <v>45</v>
      </c>
      <c r="L21" s="54">
        <v>24</v>
      </c>
      <c r="M21" s="78">
        <v>3338</v>
      </c>
      <c r="N21" s="79">
        <v>2749</v>
      </c>
      <c r="O21" s="31">
        <v>1787</v>
      </c>
      <c r="P21" s="32">
        <f t="shared" si="0"/>
        <v>2.3333333333333335</v>
      </c>
      <c r="Q21" s="33">
        <f t="shared" si="5"/>
        <v>2</v>
      </c>
      <c r="R21" s="33">
        <f t="shared" si="1"/>
        <v>0.8</v>
      </c>
      <c r="S21" s="33">
        <f t="shared" si="2"/>
        <v>0.9090909090909091</v>
      </c>
      <c r="T21" s="33">
        <f t="shared" si="3"/>
        <v>0</v>
      </c>
      <c r="U21" s="33">
        <f t="shared" si="6"/>
        <v>1.5</v>
      </c>
      <c r="V21" s="223">
        <f t="shared" si="4"/>
        <v>0.5</v>
      </c>
      <c r="W21" s="35">
        <f t="shared" si="7"/>
        <v>1.1081081081081081</v>
      </c>
      <c r="X21" s="33">
        <v>1.2162162162162162</v>
      </c>
      <c r="Y21" s="56">
        <v>0.6153846153846154</v>
      </c>
      <c r="Z21" s="136">
        <v>1.17</v>
      </c>
      <c r="AA21" s="137">
        <v>0.8971932114882507</v>
      </c>
      <c r="AB21" s="38">
        <v>0.591330244870946</v>
      </c>
    </row>
    <row r="22" spans="1:28" s="150" customFormat="1" ht="13.5" customHeight="1">
      <c r="A22" s="352">
        <v>5</v>
      </c>
      <c r="B22" s="144" t="s">
        <v>17</v>
      </c>
      <c r="C22" s="85">
        <v>13</v>
      </c>
      <c r="D22" s="86">
        <v>9</v>
      </c>
      <c r="E22" s="86">
        <v>3</v>
      </c>
      <c r="F22" s="86">
        <v>9</v>
      </c>
      <c r="G22" s="86">
        <v>4</v>
      </c>
      <c r="H22" s="86">
        <v>1</v>
      </c>
      <c r="I22" s="87">
        <v>2</v>
      </c>
      <c r="J22" s="219">
        <v>41</v>
      </c>
      <c r="K22" s="86">
        <v>49</v>
      </c>
      <c r="L22" s="68">
        <v>10</v>
      </c>
      <c r="M22" s="85">
        <v>3808</v>
      </c>
      <c r="N22" s="86">
        <v>2970</v>
      </c>
      <c r="O22" s="69">
        <v>1885</v>
      </c>
      <c r="P22" s="88">
        <f t="shared" si="0"/>
        <v>4.333333333333333</v>
      </c>
      <c r="Q22" s="89">
        <f t="shared" si="5"/>
        <v>1.5</v>
      </c>
      <c r="R22" s="89">
        <f t="shared" si="1"/>
        <v>0.6</v>
      </c>
      <c r="S22" s="89">
        <f t="shared" si="2"/>
        <v>0.8181818181818182</v>
      </c>
      <c r="T22" s="89">
        <f t="shared" si="3"/>
        <v>1</v>
      </c>
      <c r="U22" s="89">
        <f t="shared" si="6"/>
        <v>0.25</v>
      </c>
      <c r="V22" s="222">
        <f t="shared" si="4"/>
        <v>0.5</v>
      </c>
      <c r="W22" s="91">
        <f t="shared" si="7"/>
        <v>1.1081081081081081</v>
      </c>
      <c r="X22" s="89">
        <v>1.3243243243243243</v>
      </c>
      <c r="Y22" s="71">
        <v>0.2564102564102564</v>
      </c>
      <c r="Z22" s="147">
        <v>1.28</v>
      </c>
      <c r="AA22" s="148">
        <v>0.9680573663624511</v>
      </c>
      <c r="AB22" s="59">
        <v>0.625830013280212</v>
      </c>
    </row>
    <row r="23" spans="1:28" s="150" customFormat="1" ht="13.5" customHeight="1">
      <c r="A23" s="353">
        <v>5</v>
      </c>
      <c r="B23" s="134" t="s">
        <v>18</v>
      </c>
      <c r="C23" s="78">
        <v>10</v>
      </c>
      <c r="D23" s="79">
        <v>12</v>
      </c>
      <c r="E23" s="79">
        <v>5</v>
      </c>
      <c r="F23" s="79">
        <v>10</v>
      </c>
      <c r="G23" s="79">
        <v>2</v>
      </c>
      <c r="H23" s="79">
        <v>0</v>
      </c>
      <c r="I23" s="80">
        <v>1</v>
      </c>
      <c r="J23" s="26">
        <v>40</v>
      </c>
      <c r="K23" s="79">
        <v>45</v>
      </c>
      <c r="L23" s="54">
        <v>8</v>
      </c>
      <c r="M23" s="78">
        <v>4687</v>
      </c>
      <c r="N23" s="79">
        <v>3669</v>
      </c>
      <c r="O23" s="31">
        <v>1664</v>
      </c>
      <c r="P23" s="32">
        <f t="shared" si="0"/>
        <v>3.3333333333333335</v>
      </c>
      <c r="Q23" s="33">
        <f t="shared" si="5"/>
        <v>2</v>
      </c>
      <c r="R23" s="33">
        <f t="shared" si="1"/>
        <v>1</v>
      </c>
      <c r="S23" s="33">
        <f t="shared" si="2"/>
        <v>0.9090909090909091</v>
      </c>
      <c r="T23" s="33">
        <f t="shared" si="3"/>
        <v>0.5</v>
      </c>
      <c r="U23" s="33">
        <f t="shared" si="6"/>
        <v>0</v>
      </c>
      <c r="V23" s="34">
        <f t="shared" si="4"/>
        <v>0.25</v>
      </c>
      <c r="W23" s="35">
        <f t="shared" si="7"/>
        <v>1.0810810810810811</v>
      </c>
      <c r="X23" s="33">
        <v>1.2162162162162162</v>
      </c>
      <c r="Y23" s="56">
        <v>0.20512820512820512</v>
      </c>
      <c r="Z23" s="136">
        <v>1.56</v>
      </c>
      <c r="AA23" s="137">
        <v>1.194724845327255</v>
      </c>
      <c r="AB23" s="38">
        <v>0.550993377483444</v>
      </c>
    </row>
    <row r="24" spans="1:28" s="150" customFormat="1" ht="13.5" customHeight="1">
      <c r="A24" s="353"/>
      <c r="B24" s="134" t="s">
        <v>19</v>
      </c>
      <c r="C24" s="78">
        <v>19</v>
      </c>
      <c r="D24" s="79">
        <v>9</v>
      </c>
      <c r="E24" s="79">
        <v>9</v>
      </c>
      <c r="F24" s="79">
        <v>12</v>
      </c>
      <c r="G24" s="79">
        <v>5</v>
      </c>
      <c r="H24" s="79">
        <v>4</v>
      </c>
      <c r="I24" s="80">
        <v>0</v>
      </c>
      <c r="J24" s="26">
        <v>58</v>
      </c>
      <c r="K24" s="79">
        <v>48</v>
      </c>
      <c r="L24" s="54">
        <v>22</v>
      </c>
      <c r="M24" s="78">
        <v>5054</v>
      </c>
      <c r="N24" s="79">
        <v>3392</v>
      </c>
      <c r="O24" s="31">
        <v>2294</v>
      </c>
      <c r="P24" s="32">
        <f t="shared" si="0"/>
        <v>6.333333333333333</v>
      </c>
      <c r="Q24" s="33">
        <f t="shared" si="5"/>
        <v>1.5</v>
      </c>
      <c r="R24" s="33">
        <f t="shared" si="1"/>
        <v>1.8</v>
      </c>
      <c r="S24" s="33">
        <f t="shared" si="2"/>
        <v>1.0909090909090908</v>
      </c>
      <c r="T24" s="33">
        <f t="shared" si="3"/>
        <v>1.25</v>
      </c>
      <c r="U24" s="33">
        <f t="shared" si="6"/>
        <v>1</v>
      </c>
      <c r="V24" s="34">
        <f t="shared" si="4"/>
        <v>0</v>
      </c>
      <c r="W24" s="35">
        <f t="shared" si="7"/>
        <v>1.5675675675675675</v>
      </c>
      <c r="X24" s="33">
        <v>1.2972972972972974</v>
      </c>
      <c r="Y24" s="56">
        <v>0.5641025641025641</v>
      </c>
      <c r="Z24" s="136">
        <v>1.68</v>
      </c>
      <c r="AA24" s="137">
        <v>1.1045262129599478</v>
      </c>
      <c r="AB24" s="38">
        <v>0.757846052196895</v>
      </c>
    </row>
    <row r="25" spans="1:28" s="150" customFormat="1" ht="13.5" customHeight="1">
      <c r="A25" s="354"/>
      <c r="B25" s="139" t="s">
        <v>20</v>
      </c>
      <c r="C25" s="81">
        <v>11</v>
      </c>
      <c r="D25" s="82">
        <v>5</v>
      </c>
      <c r="E25" s="82">
        <v>3</v>
      </c>
      <c r="F25" s="82">
        <v>13</v>
      </c>
      <c r="G25" s="82">
        <v>3</v>
      </c>
      <c r="H25" s="82">
        <v>5</v>
      </c>
      <c r="I25" s="83">
        <v>4</v>
      </c>
      <c r="J25" s="40">
        <v>44</v>
      </c>
      <c r="K25" s="82">
        <v>62</v>
      </c>
      <c r="L25" s="62">
        <v>21</v>
      </c>
      <c r="M25" s="81">
        <v>4286</v>
      </c>
      <c r="N25" s="82">
        <v>3348</v>
      </c>
      <c r="O25" s="45">
        <v>2485</v>
      </c>
      <c r="P25" s="46">
        <f t="shared" si="0"/>
        <v>3.6666666666666665</v>
      </c>
      <c r="Q25" s="47">
        <f t="shared" si="5"/>
        <v>0.8333333333333334</v>
      </c>
      <c r="R25" s="47">
        <f t="shared" si="1"/>
        <v>0.6</v>
      </c>
      <c r="S25" s="47">
        <f t="shared" si="2"/>
        <v>1.1818181818181819</v>
      </c>
      <c r="T25" s="47">
        <f t="shared" si="3"/>
        <v>0.75</v>
      </c>
      <c r="U25" s="47">
        <f t="shared" si="6"/>
        <v>1.25</v>
      </c>
      <c r="V25" s="48">
        <f t="shared" si="4"/>
        <v>1</v>
      </c>
      <c r="W25" s="49">
        <f t="shared" si="7"/>
        <v>1.1891891891891893</v>
      </c>
      <c r="X25" s="47">
        <v>1.6756756756756757</v>
      </c>
      <c r="Y25" s="64">
        <v>0.5384615384615384</v>
      </c>
      <c r="Z25" s="141">
        <v>1.42</v>
      </c>
      <c r="AA25" s="142">
        <v>1.08984375</v>
      </c>
      <c r="AB25" s="52">
        <v>0.822303110522833</v>
      </c>
    </row>
    <row r="26" spans="1:28" s="150" customFormat="1" ht="13.5" customHeight="1">
      <c r="A26" s="352">
        <v>6</v>
      </c>
      <c r="B26" s="134" t="s">
        <v>21</v>
      </c>
      <c r="C26" s="78">
        <v>13</v>
      </c>
      <c r="D26" s="79">
        <v>10</v>
      </c>
      <c r="E26" s="79">
        <v>8</v>
      </c>
      <c r="F26" s="79">
        <v>21</v>
      </c>
      <c r="G26" s="79">
        <v>1</v>
      </c>
      <c r="H26" s="79">
        <v>4</v>
      </c>
      <c r="I26" s="80">
        <v>2</v>
      </c>
      <c r="J26" s="26">
        <v>59</v>
      </c>
      <c r="K26" s="79">
        <v>68</v>
      </c>
      <c r="L26" s="54">
        <v>24</v>
      </c>
      <c r="M26" s="78">
        <v>5360</v>
      </c>
      <c r="N26" s="79">
        <v>4228</v>
      </c>
      <c r="O26" s="31">
        <v>2234</v>
      </c>
      <c r="P26" s="32">
        <f t="shared" si="0"/>
        <v>4.333333333333333</v>
      </c>
      <c r="Q26" s="33">
        <f t="shared" si="5"/>
        <v>1.6666666666666667</v>
      </c>
      <c r="R26" s="33">
        <f t="shared" si="1"/>
        <v>1.6</v>
      </c>
      <c r="S26" s="33">
        <f t="shared" si="2"/>
        <v>1.9090909090909092</v>
      </c>
      <c r="T26" s="33">
        <f t="shared" si="3"/>
        <v>0.25</v>
      </c>
      <c r="U26" s="33">
        <f t="shared" si="6"/>
        <v>1</v>
      </c>
      <c r="V26" s="34">
        <f t="shared" si="4"/>
        <v>0.5</v>
      </c>
      <c r="W26" s="35">
        <f t="shared" si="7"/>
        <v>1.5945945945945945</v>
      </c>
      <c r="X26" s="33">
        <v>1.837837837837838</v>
      </c>
      <c r="Y26" s="56">
        <v>0.6153846153846154</v>
      </c>
      <c r="Z26" s="136">
        <v>1.77</v>
      </c>
      <c r="AA26" s="137">
        <v>1.3758542141230068</v>
      </c>
      <c r="AB26" s="38">
        <v>0.738756613756614</v>
      </c>
    </row>
    <row r="27" spans="1:28" s="150" customFormat="1" ht="13.5" customHeight="1">
      <c r="A27" s="353">
        <v>6</v>
      </c>
      <c r="B27" s="134" t="s">
        <v>22</v>
      </c>
      <c r="C27" s="78">
        <v>17</v>
      </c>
      <c r="D27" s="79">
        <v>9</v>
      </c>
      <c r="E27" s="79">
        <v>7</v>
      </c>
      <c r="F27" s="79">
        <v>15</v>
      </c>
      <c r="G27" s="79">
        <v>5</v>
      </c>
      <c r="H27" s="79">
        <v>8</v>
      </c>
      <c r="I27" s="80">
        <v>0</v>
      </c>
      <c r="J27" s="26">
        <v>61</v>
      </c>
      <c r="K27" s="79">
        <v>72</v>
      </c>
      <c r="L27" s="54">
        <v>26</v>
      </c>
      <c r="M27" s="78">
        <v>5316</v>
      </c>
      <c r="N27" s="79">
        <v>3815</v>
      </c>
      <c r="O27" s="31">
        <v>2993</v>
      </c>
      <c r="P27" s="32">
        <f t="shared" si="0"/>
        <v>5.666666666666667</v>
      </c>
      <c r="Q27" s="33">
        <f t="shared" si="5"/>
        <v>1.5</v>
      </c>
      <c r="R27" s="33">
        <f t="shared" si="1"/>
        <v>1.4</v>
      </c>
      <c r="S27" s="33">
        <f t="shared" si="2"/>
        <v>1.3636363636363635</v>
      </c>
      <c r="T27" s="33">
        <f t="shared" si="3"/>
        <v>1.25</v>
      </c>
      <c r="U27" s="33">
        <f t="shared" si="6"/>
        <v>2</v>
      </c>
      <c r="V27" s="223">
        <f t="shared" si="4"/>
        <v>0</v>
      </c>
      <c r="W27" s="35">
        <f t="shared" si="7"/>
        <v>1.6486486486486487</v>
      </c>
      <c r="X27" s="33">
        <v>1.945945945945946</v>
      </c>
      <c r="Y27" s="56">
        <v>0.6666666666666666</v>
      </c>
      <c r="Z27" s="136">
        <v>1.76</v>
      </c>
      <c r="AA27" s="137">
        <v>1.2418619791666667</v>
      </c>
      <c r="AB27" s="38">
        <v>0.989748677248677</v>
      </c>
    </row>
    <row r="28" spans="1:28" s="150" customFormat="1" ht="13.5" customHeight="1">
      <c r="A28" s="353"/>
      <c r="B28" s="134" t="s">
        <v>23</v>
      </c>
      <c r="C28" s="78">
        <v>10</v>
      </c>
      <c r="D28" s="79">
        <v>10</v>
      </c>
      <c r="E28" s="79">
        <v>3</v>
      </c>
      <c r="F28" s="79">
        <v>20</v>
      </c>
      <c r="G28" s="79">
        <v>2</v>
      </c>
      <c r="H28" s="79">
        <v>1</v>
      </c>
      <c r="I28" s="80">
        <v>4</v>
      </c>
      <c r="J28" s="26">
        <v>50</v>
      </c>
      <c r="K28" s="79">
        <v>66</v>
      </c>
      <c r="L28" s="54">
        <v>29</v>
      </c>
      <c r="M28" s="78">
        <v>4683</v>
      </c>
      <c r="N28" s="79">
        <v>4333</v>
      </c>
      <c r="O28" s="31">
        <v>2842</v>
      </c>
      <c r="P28" s="32">
        <f t="shared" si="0"/>
        <v>3.3333333333333335</v>
      </c>
      <c r="Q28" s="33">
        <f t="shared" si="5"/>
        <v>1.6666666666666667</v>
      </c>
      <c r="R28" s="33">
        <f t="shared" si="1"/>
        <v>0.6</v>
      </c>
      <c r="S28" s="33">
        <f t="shared" si="2"/>
        <v>1.8181818181818181</v>
      </c>
      <c r="T28" s="33">
        <f t="shared" si="3"/>
        <v>0.5</v>
      </c>
      <c r="U28" s="33">
        <f t="shared" si="6"/>
        <v>0.25</v>
      </c>
      <c r="V28" s="223">
        <f t="shared" si="4"/>
        <v>1</v>
      </c>
      <c r="W28" s="35">
        <f t="shared" si="7"/>
        <v>1.3513513513513513</v>
      </c>
      <c r="X28" s="33">
        <v>1.7837837837837838</v>
      </c>
      <c r="Y28" s="56">
        <v>0.7435897435897436</v>
      </c>
      <c r="Z28" s="136">
        <v>1.55</v>
      </c>
      <c r="AA28" s="137">
        <v>1.4109410615434712</v>
      </c>
      <c r="AB28" s="38">
        <v>0.939193654990086</v>
      </c>
    </row>
    <row r="29" spans="1:28" s="150" customFormat="1" ht="13.5" customHeight="1">
      <c r="A29" s="353"/>
      <c r="B29" s="134" t="s">
        <v>24</v>
      </c>
      <c r="C29" s="78">
        <v>11</v>
      </c>
      <c r="D29" s="79">
        <v>15</v>
      </c>
      <c r="E29" s="79">
        <v>3</v>
      </c>
      <c r="F29" s="79">
        <v>13</v>
      </c>
      <c r="G29" s="79">
        <v>3</v>
      </c>
      <c r="H29" s="79">
        <v>6</v>
      </c>
      <c r="I29" s="80">
        <v>3</v>
      </c>
      <c r="J29" s="26">
        <v>54</v>
      </c>
      <c r="K29" s="79">
        <v>54</v>
      </c>
      <c r="L29" s="54">
        <v>41</v>
      </c>
      <c r="M29" s="78">
        <v>5238</v>
      </c>
      <c r="N29" s="79">
        <v>4477</v>
      </c>
      <c r="O29" s="31">
        <v>2765</v>
      </c>
      <c r="P29" s="32">
        <f t="shared" si="0"/>
        <v>3.6666666666666665</v>
      </c>
      <c r="Q29" s="33">
        <f t="shared" si="5"/>
        <v>2.5</v>
      </c>
      <c r="R29" s="33">
        <f t="shared" si="1"/>
        <v>0.6</v>
      </c>
      <c r="S29" s="33">
        <f t="shared" si="2"/>
        <v>1.1818181818181819</v>
      </c>
      <c r="T29" s="33">
        <f t="shared" si="3"/>
        <v>0.75</v>
      </c>
      <c r="U29" s="33">
        <f t="shared" si="6"/>
        <v>1.5</v>
      </c>
      <c r="V29" s="223">
        <f t="shared" si="4"/>
        <v>0.75</v>
      </c>
      <c r="W29" s="35">
        <f t="shared" si="7"/>
        <v>1.4594594594594594</v>
      </c>
      <c r="X29" s="33">
        <v>1.4594594594594594</v>
      </c>
      <c r="Y29" s="56">
        <v>1.0512820512820513</v>
      </c>
      <c r="Z29" s="136">
        <v>1.74</v>
      </c>
      <c r="AA29" s="137">
        <v>1.4573567708333333</v>
      </c>
      <c r="AB29" s="38">
        <v>0.91404958677686</v>
      </c>
    </row>
    <row r="30" spans="1:28" s="150" customFormat="1" ht="13.5" customHeight="1">
      <c r="A30" s="354"/>
      <c r="B30" s="139" t="s">
        <v>25</v>
      </c>
      <c r="C30" s="81">
        <v>7</v>
      </c>
      <c r="D30" s="82">
        <v>9</v>
      </c>
      <c r="E30" s="82">
        <v>8</v>
      </c>
      <c r="F30" s="82">
        <v>16</v>
      </c>
      <c r="G30" s="82">
        <v>3</v>
      </c>
      <c r="H30" s="82">
        <v>10</v>
      </c>
      <c r="I30" s="83">
        <v>1</v>
      </c>
      <c r="J30" s="40">
        <v>54</v>
      </c>
      <c r="K30" s="82">
        <v>63</v>
      </c>
      <c r="L30" s="62">
        <v>46</v>
      </c>
      <c r="M30" s="81">
        <v>5249</v>
      </c>
      <c r="N30" s="82">
        <v>4095</v>
      </c>
      <c r="O30" s="45">
        <v>3118</v>
      </c>
      <c r="P30" s="46">
        <f t="shared" si="0"/>
        <v>2.3333333333333335</v>
      </c>
      <c r="Q30" s="47">
        <f t="shared" si="5"/>
        <v>1.5</v>
      </c>
      <c r="R30" s="47">
        <f t="shared" si="1"/>
        <v>1.6</v>
      </c>
      <c r="S30" s="47">
        <f t="shared" si="2"/>
        <v>1.4545454545454546</v>
      </c>
      <c r="T30" s="47">
        <f t="shared" si="3"/>
        <v>0.75</v>
      </c>
      <c r="U30" s="47">
        <f t="shared" si="6"/>
        <v>2.5</v>
      </c>
      <c r="V30" s="224">
        <f t="shared" si="4"/>
        <v>0.25</v>
      </c>
      <c r="W30" s="49">
        <f t="shared" si="7"/>
        <v>1.4594594594594594</v>
      </c>
      <c r="X30" s="47">
        <v>1.7027027027027026</v>
      </c>
      <c r="Y30" s="64">
        <v>1.1794871794871795</v>
      </c>
      <c r="Z30" s="141">
        <v>1.74</v>
      </c>
      <c r="AA30" s="142">
        <v>1.3330078125</v>
      </c>
      <c r="AB30" s="52">
        <v>1.03142573602381</v>
      </c>
    </row>
    <row r="31" spans="1:28" s="150" customFormat="1" ht="13.5" customHeight="1">
      <c r="A31" s="352">
        <v>7</v>
      </c>
      <c r="B31" s="144" t="s">
        <v>26</v>
      </c>
      <c r="C31" s="85">
        <v>16</v>
      </c>
      <c r="D31" s="86">
        <v>8</v>
      </c>
      <c r="E31" s="86">
        <v>8</v>
      </c>
      <c r="F31" s="86">
        <v>17</v>
      </c>
      <c r="G31" s="86">
        <v>2</v>
      </c>
      <c r="H31" s="86">
        <v>5</v>
      </c>
      <c r="I31" s="87">
        <v>1</v>
      </c>
      <c r="J31" s="219">
        <v>57</v>
      </c>
      <c r="K31" s="86">
        <v>89</v>
      </c>
      <c r="L31" s="68">
        <v>46</v>
      </c>
      <c r="M31" s="85">
        <v>5063</v>
      </c>
      <c r="N31" s="86">
        <v>4904</v>
      </c>
      <c r="O31" s="69">
        <v>3075</v>
      </c>
      <c r="P31" s="88">
        <f t="shared" si="0"/>
        <v>5.333333333333333</v>
      </c>
      <c r="Q31" s="89">
        <f t="shared" si="5"/>
        <v>1.3333333333333333</v>
      </c>
      <c r="R31" s="89">
        <f t="shared" si="1"/>
        <v>1.6</v>
      </c>
      <c r="S31" s="89">
        <f t="shared" si="2"/>
        <v>1.5454545454545454</v>
      </c>
      <c r="T31" s="89">
        <f t="shared" si="3"/>
        <v>0.5</v>
      </c>
      <c r="U31" s="89">
        <f t="shared" si="6"/>
        <v>1.25</v>
      </c>
      <c r="V31" s="90">
        <f t="shared" si="4"/>
        <v>0.25</v>
      </c>
      <c r="W31" s="91">
        <f t="shared" si="7"/>
        <v>1.5405405405405406</v>
      </c>
      <c r="X31" s="89">
        <v>2.4054054054054053</v>
      </c>
      <c r="Y31" s="71">
        <v>1.1794871794871795</v>
      </c>
      <c r="Z31" s="147">
        <v>1.68</v>
      </c>
      <c r="AA31" s="148">
        <v>1.5947967479674796</v>
      </c>
      <c r="AB31" s="59">
        <v>1.018549188473</v>
      </c>
    </row>
    <row r="32" spans="1:28" s="150" customFormat="1" ht="13.5" customHeight="1">
      <c r="A32" s="353"/>
      <c r="B32" s="134" t="s">
        <v>27</v>
      </c>
      <c r="C32" s="78">
        <v>12</v>
      </c>
      <c r="D32" s="79">
        <v>2</v>
      </c>
      <c r="E32" s="79">
        <v>8</v>
      </c>
      <c r="F32" s="79">
        <v>19</v>
      </c>
      <c r="G32" s="79">
        <v>4</v>
      </c>
      <c r="H32" s="79">
        <v>7</v>
      </c>
      <c r="I32" s="80">
        <v>2</v>
      </c>
      <c r="J32" s="26">
        <v>54</v>
      </c>
      <c r="K32" s="79">
        <v>59</v>
      </c>
      <c r="L32" s="54">
        <v>39</v>
      </c>
      <c r="M32" s="78">
        <v>5334</v>
      </c>
      <c r="N32" s="79">
        <v>4462</v>
      </c>
      <c r="O32" s="31">
        <v>3006</v>
      </c>
      <c r="P32" s="32">
        <f t="shared" si="0"/>
        <v>4</v>
      </c>
      <c r="Q32" s="33">
        <f t="shared" si="5"/>
        <v>0.3333333333333333</v>
      </c>
      <c r="R32" s="33">
        <f t="shared" si="1"/>
        <v>1.6</v>
      </c>
      <c r="S32" s="33">
        <f t="shared" si="2"/>
        <v>1.7272727272727273</v>
      </c>
      <c r="T32" s="33">
        <f t="shared" si="3"/>
        <v>1</v>
      </c>
      <c r="U32" s="33">
        <f t="shared" si="6"/>
        <v>1.75</v>
      </c>
      <c r="V32" s="34">
        <f t="shared" si="4"/>
        <v>0.5</v>
      </c>
      <c r="W32" s="35">
        <f t="shared" si="7"/>
        <v>1.4594594594594594</v>
      </c>
      <c r="X32" s="33">
        <v>1.5945945945945945</v>
      </c>
      <c r="Y32" s="56">
        <v>1</v>
      </c>
      <c r="Z32" s="136">
        <v>1.78</v>
      </c>
      <c r="AA32" s="137">
        <v>1.4524739583333333</v>
      </c>
      <c r="AB32" s="38">
        <v>0.995693938390195</v>
      </c>
    </row>
    <row r="33" spans="1:28" s="150" customFormat="1" ht="13.5" customHeight="1">
      <c r="A33" s="353"/>
      <c r="B33" s="134" t="s">
        <v>28</v>
      </c>
      <c r="C33" s="78">
        <v>7</v>
      </c>
      <c r="D33" s="79">
        <v>3</v>
      </c>
      <c r="E33" s="79">
        <v>8</v>
      </c>
      <c r="F33" s="79">
        <v>14</v>
      </c>
      <c r="G33" s="79">
        <v>1</v>
      </c>
      <c r="H33" s="79">
        <v>13</v>
      </c>
      <c r="I33" s="80">
        <v>1</v>
      </c>
      <c r="J33" s="26">
        <v>47</v>
      </c>
      <c r="K33" s="79">
        <v>70</v>
      </c>
      <c r="L33" s="54">
        <v>49</v>
      </c>
      <c r="M33" s="78">
        <v>4850</v>
      </c>
      <c r="N33" s="79">
        <v>4469</v>
      </c>
      <c r="O33" s="31">
        <v>3412</v>
      </c>
      <c r="P33" s="32">
        <f t="shared" si="0"/>
        <v>2.3333333333333335</v>
      </c>
      <c r="Q33" s="33">
        <f t="shared" si="5"/>
        <v>0.5</v>
      </c>
      <c r="R33" s="33">
        <f t="shared" si="1"/>
        <v>1.6</v>
      </c>
      <c r="S33" s="33">
        <f t="shared" si="2"/>
        <v>1.2727272727272727</v>
      </c>
      <c r="T33" s="33">
        <f t="shared" si="3"/>
        <v>0.25</v>
      </c>
      <c r="U33" s="33">
        <f t="shared" si="6"/>
        <v>3.25</v>
      </c>
      <c r="V33" s="34">
        <f t="shared" si="4"/>
        <v>0.25</v>
      </c>
      <c r="W33" s="35">
        <f t="shared" si="7"/>
        <v>1.2702702702702702</v>
      </c>
      <c r="X33" s="33">
        <v>1.8918918918918919</v>
      </c>
      <c r="Y33" s="56">
        <v>1.2564102564102564</v>
      </c>
      <c r="Z33" s="136">
        <v>1.61</v>
      </c>
      <c r="AA33" s="137">
        <v>1.4533333333333334</v>
      </c>
      <c r="AB33" s="38">
        <v>1.12793388429752</v>
      </c>
    </row>
    <row r="34" spans="1:28" s="150" customFormat="1" ht="13.5" customHeight="1">
      <c r="A34" s="354"/>
      <c r="B34" s="139" t="s">
        <v>29</v>
      </c>
      <c r="C34" s="81">
        <v>9</v>
      </c>
      <c r="D34" s="82">
        <v>2</v>
      </c>
      <c r="E34" s="82">
        <v>3</v>
      </c>
      <c r="F34" s="82">
        <v>23</v>
      </c>
      <c r="G34" s="82">
        <v>1</v>
      </c>
      <c r="H34" s="82">
        <v>8</v>
      </c>
      <c r="I34" s="83">
        <v>2</v>
      </c>
      <c r="J34" s="40">
        <v>48</v>
      </c>
      <c r="K34" s="82">
        <v>74</v>
      </c>
      <c r="L34" s="62">
        <v>53</v>
      </c>
      <c r="M34" s="81">
        <v>4880</v>
      </c>
      <c r="N34" s="82">
        <v>5019</v>
      </c>
      <c r="O34" s="45">
        <v>2868</v>
      </c>
      <c r="P34" s="46">
        <f t="shared" si="0"/>
        <v>3</v>
      </c>
      <c r="Q34" s="47">
        <f t="shared" si="5"/>
        <v>0.3333333333333333</v>
      </c>
      <c r="R34" s="47">
        <f t="shared" si="1"/>
        <v>0.6</v>
      </c>
      <c r="S34" s="47">
        <f t="shared" si="2"/>
        <v>2.090909090909091</v>
      </c>
      <c r="T34" s="47">
        <f t="shared" si="3"/>
        <v>0.25</v>
      </c>
      <c r="U34" s="47">
        <f t="shared" si="6"/>
        <v>2</v>
      </c>
      <c r="V34" s="48">
        <f t="shared" si="4"/>
        <v>0.5</v>
      </c>
      <c r="W34" s="49">
        <f t="shared" si="7"/>
        <v>1.2972972972972974</v>
      </c>
      <c r="X34" s="47">
        <v>2</v>
      </c>
      <c r="Y34" s="64">
        <v>1.358974358974359</v>
      </c>
      <c r="Z34" s="141">
        <v>1.62</v>
      </c>
      <c r="AA34" s="142">
        <v>1.6321951219512194</v>
      </c>
      <c r="AB34" s="52">
        <v>0.948099173553719</v>
      </c>
    </row>
    <row r="35" spans="1:28" s="150" customFormat="1" ht="13.5" customHeight="1">
      <c r="A35" s="352">
        <v>8</v>
      </c>
      <c r="B35" s="144" t="s">
        <v>30</v>
      </c>
      <c r="C35" s="85">
        <v>1</v>
      </c>
      <c r="D35" s="86">
        <v>4</v>
      </c>
      <c r="E35" s="86">
        <v>5</v>
      </c>
      <c r="F35" s="86">
        <v>17</v>
      </c>
      <c r="G35" s="86">
        <v>1</v>
      </c>
      <c r="H35" s="86">
        <v>5</v>
      </c>
      <c r="I35" s="87">
        <v>1</v>
      </c>
      <c r="J35" s="219">
        <v>34</v>
      </c>
      <c r="K35" s="86">
        <v>82</v>
      </c>
      <c r="L35" s="68">
        <v>57</v>
      </c>
      <c r="M35" s="85">
        <v>4759</v>
      </c>
      <c r="N35" s="86">
        <v>4372</v>
      </c>
      <c r="O35" s="69">
        <v>3200</v>
      </c>
      <c r="P35" s="88">
        <f t="shared" si="0"/>
        <v>0.3333333333333333</v>
      </c>
      <c r="Q35" s="89">
        <f t="shared" si="5"/>
        <v>0.6666666666666666</v>
      </c>
      <c r="R35" s="89">
        <f t="shared" si="1"/>
        <v>1</v>
      </c>
      <c r="S35" s="89">
        <f t="shared" si="2"/>
        <v>1.5454545454545454</v>
      </c>
      <c r="T35" s="89">
        <f t="shared" si="3"/>
        <v>0.25</v>
      </c>
      <c r="U35" s="89">
        <f t="shared" si="6"/>
        <v>1.25</v>
      </c>
      <c r="V35" s="90">
        <f t="shared" si="4"/>
        <v>0.25</v>
      </c>
      <c r="W35" s="91">
        <f t="shared" si="7"/>
        <v>0.918918918918919</v>
      </c>
      <c r="X35" s="89">
        <v>2.2162162162162162</v>
      </c>
      <c r="Y35" s="71">
        <v>1.4615384615384615</v>
      </c>
      <c r="Z35" s="147">
        <v>1.59</v>
      </c>
      <c r="AA35" s="148">
        <v>1.4227139602993817</v>
      </c>
      <c r="AB35" s="59">
        <v>1.05890138980807</v>
      </c>
    </row>
    <row r="36" spans="1:28" s="150" customFormat="1" ht="13.5" customHeight="1">
      <c r="A36" s="353">
        <v>8</v>
      </c>
      <c r="B36" s="134" t="s">
        <v>31</v>
      </c>
      <c r="C36" s="78">
        <v>11</v>
      </c>
      <c r="D36" s="79">
        <v>5</v>
      </c>
      <c r="E36" s="79">
        <v>4</v>
      </c>
      <c r="F36" s="79">
        <v>9</v>
      </c>
      <c r="G36" s="79">
        <v>2</v>
      </c>
      <c r="H36" s="79">
        <v>6</v>
      </c>
      <c r="I36" s="80">
        <v>2</v>
      </c>
      <c r="J36" s="26">
        <v>39</v>
      </c>
      <c r="K36" s="79">
        <v>68</v>
      </c>
      <c r="L36" s="54">
        <v>41</v>
      </c>
      <c r="M36" s="78">
        <v>4040</v>
      </c>
      <c r="N36" s="79">
        <v>3792</v>
      </c>
      <c r="O36" s="31">
        <v>3125</v>
      </c>
      <c r="P36" s="32">
        <f t="shared" si="0"/>
        <v>3.6666666666666665</v>
      </c>
      <c r="Q36" s="33">
        <f t="shared" si="5"/>
        <v>0.8333333333333334</v>
      </c>
      <c r="R36" s="33">
        <f t="shared" si="1"/>
        <v>0.8</v>
      </c>
      <c r="S36" s="33">
        <f t="shared" si="2"/>
        <v>0.8181818181818182</v>
      </c>
      <c r="T36" s="33">
        <f t="shared" si="3"/>
        <v>0.5</v>
      </c>
      <c r="U36" s="33">
        <f t="shared" si="6"/>
        <v>1.5</v>
      </c>
      <c r="V36" s="223">
        <f t="shared" si="4"/>
        <v>0.5</v>
      </c>
      <c r="W36" s="35">
        <f t="shared" si="7"/>
        <v>1.054054054054054</v>
      </c>
      <c r="X36" s="33">
        <v>1.837837837837838</v>
      </c>
      <c r="Y36" s="56">
        <v>1.0512820512820513</v>
      </c>
      <c r="Z36" s="136">
        <v>1.42</v>
      </c>
      <c r="AA36" s="137">
        <v>1.2445027896291434</v>
      </c>
      <c r="AB36" s="38">
        <v>1.03579714948624</v>
      </c>
    </row>
    <row r="37" spans="1:28" s="150" customFormat="1" ht="13.5" customHeight="1">
      <c r="A37" s="353"/>
      <c r="B37" s="134" t="s">
        <v>32</v>
      </c>
      <c r="C37" s="78">
        <v>2</v>
      </c>
      <c r="D37" s="79">
        <v>4</v>
      </c>
      <c r="E37" s="79">
        <v>7</v>
      </c>
      <c r="F37" s="79">
        <v>9</v>
      </c>
      <c r="G37" s="79">
        <v>0</v>
      </c>
      <c r="H37" s="79">
        <v>6</v>
      </c>
      <c r="I37" s="80">
        <v>2</v>
      </c>
      <c r="J37" s="26">
        <v>30</v>
      </c>
      <c r="K37" s="79">
        <v>62</v>
      </c>
      <c r="L37" s="54">
        <v>54</v>
      </c>
      <c r="M37" s="78">
        <v>3417</v>
      </c>
      <c r="N37" s="79">
        <v>3775</v>
      </c>
      <c r="O37" s="31">
        <v>2291</v>
      </c>
      <c r="P37" s="32">
        <f aca="true" t="shared" si="8" ref="P37:P56">C37/3</f>
        <v>0.6666666666666666</v>
      </c>
      <c r="Q37" s="33">
        <f t="shared" si="5"/>
        <v>0.6666666666666666</v>
      </c>
      <c r="R37" s="33">
        <f aca="true" t="shared" si="9" ref="R37:R56">E37/5</f>
        <v>1.4</v>
      </c>
      <c r="S37" s="33">
        <f aca="true" t="shared" si="10" ref="S37:S56">F37/11</f>
        <v>0.8181818181818182</v>
      </c>
      <c r="T37" s="33">
        <f aca="true" t="shared" si="11" ref="T37:T56">G37/4</f>
        <v>0</v>
      </c>
      <c r="U37" s="33">
        <f t="shared" si="6"/>
        <v>1.5</v>
      </c>
      <c r="V37" s="223">
        <f aca="true" t="shared" si="12" ref="V37:V56">I37/4</f>
        <v>0.5</v>
      </c>
      <c r="W37" s="35">
        <f t="shared" si="7"/>
        <v>0.8108108108108109</v>
      </c>
      <c r="X37" s="33">
        <v>1.6756756756756757</v>
      </c>
      <c r="Y37" s="56">
        <v>1.3846153846153846</v>
      </c>
      <c r="Z37" s="136">
        <v>1.18</v>
      </c>
      <c r="AA37" s="137">
        <v>1.238923531342304</v>
      </c>
      <c r="AB37" s="38">
        <v>0.784320438206094</v>
      </c>
    </row>
    <row r="38" spans="1:28" s="150" customFormat="1" ht="13.5" customHeight="1">
      <c r="A38" s="353"/>
      <c r="B38" s="134" t="s">
        <v>33</v>
      </c>
      <c r="C38" s="78">
        <v>5</v>
      </c>
      <c r="D38" s="79">
        <v>2</v>
      </c>
      <c r="E38" s="79">
        <v>1</v>
      </c>
      <c r="F38" s="79">
        <v>10</v>
      </c>
      <c r="G38" s="79">
        <v>2</v>
      </c>
      <c r="H38" s="79">
        <v>2</v>
      </c>
      <c r="I38" s="80">
        <v>2</v>
      </c>
      <c r="J38" s="26">
        <v>24</v>
      </c>
      <c r="K38" s="79">
        <v>74</v>
      </c>
      <c r="L38" s="54">
        <v>33</v>
      </c>
      <c r="M38" s="78">
        <v>3314</v>
      </c>
      <c r="N38" s="79">
        <v>3640</v>
      </c>
      <c r="O38" s="31">
        <v>2595</v>
      </c>
      <c r="P38" s="32">
        <f t="shared" si="8"/>
        <v>1.6666666666666667</v>
      </c>
      <c r="Q38" s="33">
        <f t="shared" si="5"/>
        <v>0.3333333333333333</v>
      </c>
      <c r="R38" s="33">
        <f t="shared" si="9"/>
        <v>0.2</v>
      </c>
      <c r="S38" s="33">
        <f t="shared" si="10"/>
        <v>0.9090909090909091</v>
      </c>
      <c r="T38" s="33">
        <f t="shared" si="11"/>
        <v>0.5</v>
      </c>
      <c r="U38" s="33">
        <f t="shared" si="6"/>
        <v>0.5</v>
      </c>
      <c r="V38" s="223">
        <f t="shared" si="12"/>
        <v>0.5</v>
      </c>
      <c r="W38" s="35">
        <f t="shared" si="7"/>
        <v>0.6486486486486487</v>
      </c>
      <c r="X38" s="33">
        <v>2</v>
      </c>
      <c r="Y38" s="56">
        <v>0.8461538461538461</v>
      </c>
      <c r="Z38" s="136">
        <v>1.11</v>
      </c>
      <c r="AA38" s="137">
        <v>1.1864406779661016</v>
      </c>
      <c r="AB38" s="38">
        <v>0.865288429476492</v>
      </c>
    </row>
    <row r="39" spans="1:28" s="150" customFormat="1" ht="13.5" customHeight="1">
      <c r="A39" s="354"/>
      <c r="B39" s="139" t="s">
        <v>34</v>
      </c>
      <c r="C39" s="81">
        <v>7</v>
      </c>
      <c r="D39" s="82">
        <v>2</v>
      </c>
      <c r="E39" s="82">
        <v>2</v>
      </c>
      <c r="F39" s="82">
        <v>5</v>
      </c>
      <c r="G39" s="82">
        <v>0</v>
      </c>
      <c r="H39" s="82">
        <v>4</v>
      </c>
      <c r="I39" s="83">
        <v>0</v>
      </c>
      <c r="J39" s="40">
        <v>20</v>
      </c>
      <c r="K39" s="82">
        <v>69</v>
      </c>
      <c r="L39" s="62">
        <v>37</v>
      </c>
      <c r="M39" s="81">
        <v>3072</v>
      </c>
      <c r="N39" s="82">
        <v>3342</v>
      </c>
      <c r="O39" s="45">
        <v>2454</v>
      </c>
      <c r="P39" s="46">
        <f t="shared" si="8"/>
        <v>2.3333333333333335</v>
      </c>
      <c r="Q39" s="47">
        <f t="shared" si="5"/>
        <v>0.3333333333333333</v>
      </c>
      <c r="R39" s="47">
        <f t="shared" si="9"/>
        <v>0.4</v>
      </c>
      <c r="S39" s="47">
        <f t="shared" si="10"/>
        <v>0.45454545454545453</v>
      </c>
      <c r="T39" s="47">
        <f t="shared" si="11"/>
        <v>0</v>
      </c>
      <c r="U39" s="47">
        <f t="shared" si="6"/>
        <v>1</v>
      </c>
      <c r="V39" s="224">
        <f t="shared" si="12"/>
        <v>0</v>
      </c>
      <c r="W39" s="49">
        <f t="shared" si="7"/>
        <v>0.5405405405405406</v>
      </c>
      <c r="X39" s="47">
        <v>1.864864864864865</v>
      </c>
      <c r="Y39" s="64">
        <v>0.9487179487179487</v>
      </c>
      <c r="Z39" s="141">
        <v>1.03</v>
      </c>
      <c r="AA39" s="142">
        <v>1.0882448713774016</v>
      </c>
      <c r="AB39" s="52">
        <v>0.812313803376365</v>
      </c>
    </row>
    <row r="40" spans="1:28" s="150" customFormat="1" ht="13.5" customHeight="1">
      <c r="A40" s="352">
        <v>9</v>
      </c>
      <c r="B40" s="144" t="s">
        <v>35</v>
      </c>
      <c r="C40" s="85">
        <v>6</v>
      </c>
      <c r="D40" s="86">
        <v>7</v>
      </c>
      <c r="E40" s="86">
        <v>5</v>
      </c>
      <c r="F40" s="86">
        <v>6</v>
      </c>
      <c r="G40" s="86">
        <v>3</v>
      </c>
      <c r="H40" s="86">
        <v>3</v>
      </c>
      <c r="I40" s="87">
        <v>0</v>
      </c>
      <c r="J40" s="219">
        <v>30</v>
      </c>
      <c r="K40" s="86">
        <v>53</v>
      </c>
      <c r="L40" s="68">
        <v>46</v>
      </c>
      <c r="M40" s="85">
        <v>2683</v>
      </c>
      <c r="N40" s="86">
        <v>3250</v>
      </c>
      <c r="O40" s="69">
        <v>2141</v>
      </c>
      <c r="P40" s="88">
        <f t="shared" si="8"/>
        <v>2</v>
      </c>
      <c r="Q40" s="89">
        <f t="shared" si="5"/>
        <v>1.1666666666666667</v>
      </c>
      <c r="R40" s="89">
        <f t="shared" si="9"/>
        <v>1</v>
      </c>
      <c r="S40" s="89">
        <f t="shared" si="10"/>
        <v>0.5454545454545454</v>
      </c>
      <c r="T40" s="89">
        <f t="shared" si="11"/>
        <v>0.75</v>
      </c>
      <c r="U40" s="89">
        <f t="shared" si="6"/>
        <v>0.75</v>
      </c>
      <c r="V40" s="90">
        <f t="shared" si="12"/>
        <v>0</v>
      </c>
      <c r="W40" s="91">
        <f t="shared" si="7"/>
        <v>0.8108108108108109</v>
      </c>
      <c r="X40" s="89">
        <v>1.4324324324324325</v>
      </c>
      <c r="Y40" s="71">
        <v>1.1794871794871795</v>
      </c>
      <c r="Z40" s="147">
        <v>0.89</v>
      </c>
      <c r="AA40" s="148">
        <v>1.0582872028655161</v>
      </c>
      <c r="AB40" s="59">
        <v>0.707768595041322</v>
      </c>
    </row>
    <row r="41" spans="1:28" s="150" customFormat="1" ht="13.5" customHeight="1">
      <c r="A41" s="353"/>
      <c r="B41" s="134" t="s">
        <v>36</v>
      </c>
      <c r="C41" s="78">
        <v>3</v>
      </c>
      <c r="D41" s="79">
        <v>8</v>
      </c>
      <c r="E41" s="79">
        <v>2</v>
      </c>
      <c r="F41" s="79">
        <v>5</v>
      </c>
      <c r="G41" s="79">
        <v>0</v>
      </c>
      <c r="H41" s="79">
        <v>2</v>
      </c>
      <c r="I41" s="80">
        <v>1</v>
      </c>
      <c r="J41" s="26">
        <v>21</v>
      </c>
      <c r="K41" s="79">
        <v>71</v>
      </c>
      <c r="L41" s="54">
        <v>26</v>
      </c>
      <c r="M41" s="78">
        <v>2930</v>
      </c>
      <c r="N41" s="79">
        <v>3439</v>
      </c>
      <c r="O41" s="31">
        <v>2424</v>
      </c>
      <c r="P41" s="32">
        <f t="shared" si="8"/>
        <v>1</v>
      </c>
      <c r="Q41" s="33">
        <f t="shared" si="5"/>
        <v>1.3333333333333333</v>
      </c>
      <c r="R41" s="33">
        <f t="shared" si="9"/>
        <v>0.4</v>
      </c>
      <c r="S41" s="33">
        <f t="shared" si="10"/>
        <v>0.45454545454545453</v>
      </c>
      <c r="T41" s="33">
        <f t="shared" si="11"/>
        <v>0</v>
      </c>
      <c r="U41" s="33">
        <f t="shared" si="6"/>
        <v>0.5</v>
      </c>
      <c r="V41" s="34">
        <f t="shared" si="12"/>
        <v>0.25</v>
      </c>
      <c r="W41" s="35">
        <f t="shared" si="7"/>
        <v>0.5675675675675675</v>
      </c>
      <c r="X41" s="33">
        <v>1.9189189189189189</v>
      </c>
      <c r="Y41" s="56">
        <v>0.6666666666666666</v>
      </c>
      <c r="Z41" s="136">
        <v>0.98</v>
      </c>
      <c r="AA41" s="137">
        <v>1.1212911640039127</v>
      </c>
      <c r="AB41" s="38">
        <v>0.801057501652346</v>
      </c>
    </row>
    <row r="42" spans="1:28" s="150" customFormat="1" ht="13.5" customHeight="1">
      <c r="A42" s="353"/>
      <c r="B42" s="134" t="s">
        <v>37</v>
      </c>
      <c r="C42" s="78">
        <v>4</v>
      </c>
      <c r="D42" s="79">
        <v>5</v>
      </c>
      <c r="E42" s="79">
        <v>3</v>
      </c>
      <c r="F42" s="79">
        <v>5</v>
      </c>
      <c r="G42" s="79">
        <v>0</v>
      </c>
      <c r="H42" s="79">
        <v>3</v>
      </c>
      <c r="I42" s="80">
        <v>1</v>
      </c>
      <c r="J42" s="26">
        <v>21</v>
      </c>
      <c r="K42" s="79">
        <v>47</v>
      </c>
      <c r="L42" s="54">
        <v>43</v>
      </c>
      <c r="M42" s="78">
        <v>2321</v>
      </c>
      <c r="N42" s="79">
        <v>2980</v>
      </c>
      <c r="O42" s="31">
        <v>2292</v>
      </c>
      <c r="P42" s="32">
        <f t="shared" si="8"/>
        <v>1.3333333333333333</v>
      </c>
      <c r="Q42" s="33">
        <f t="shared" si="5"/>
        <v>0.8333333333333334</v>
      </c>
      <c r="R42" s="33">
        <f t="shared" si="9"/>
        <v>0.6</v>
      </c>
      <c r="S42" s="33">
        <f t="shared" si="10"/>
        <v>0.45454545454545453</v>
      </c>
      <c r="T42" s="33">
        <f t="shared" si="11"/>
        <v>0</v>
      </c>
      <c r="U42" s="33">
        <f t="shared" si="6"/>
        <v>0.75</v>
      </c>
      <c r="V42" s="34">
        <f t="shared" si="12"/>
        <v>0.25</v>
      </c>
      <c r="W42" s="35">
        <f t="shared" si="7"/>
        <v>0.5675675675675675</v>
      </c>
      <c r="X42" s="33">
        <v>1.2702702702702702</v>
      </c>
      <c r="Y42" s="56">
        <v>1.1025641025641026</v>
      </c>
      <c r="Z42" s="136">
        <v>0.78</v>
      </c>
      <c r="AA42" s="137">
        <v>0.9703679583197655</v>
      </c>
      <c r="AB42" s="38">
        <v>0.759946949602122</v>
      </c>
    </row>
    <row r="43" spans="1:28" s="150" customFormat="1" ht="13.5" customHeight="1">
      <c r="A43" s="354"/>
      <c r="B43" s="139" t="s">
        <v>38</v>
      </c>
      <c r="C43" s="81">
        <v>3</v>
      </c>
      <c r="D43" s="82">
        <v>4</v>
      </c>
      <c r="E43" s="82">
        <v>1</v>
      </c>
      <c r="F43" s="82">
        <v>10</v>
      </c>
      <c r="G43" s="82">
        <v>4</v>
      </c>
      <c r="H43" s="82">
        <v>3</v>
      </c>
      <c r="I43" s="83">
        <v>1</v>
      </c>
      <c r="J43" s="40">
        <v>26</v>
      </c>
      <c r="K43" s="82">
        <v>60</v>
      </c>
      <c r="L43" s="62">
        <v>47</v>
      </c>
      <c r="M43" s="81">
        <v>3151</v>
      </c>
      <c r="N43" s="82">
        <v>3714</v>
      </c>
      <c r="O43" s="45">
        <v>2123</v>
      </c>
      <c r="P43" s="46">
        <f t="shared" si="8"/>
        <v>1</v>
      </c>
      <c r="Q43" s="47">
        <f t="shared" si="5"/>
        <v>0.6666666666666666</v>
      </c>
      <c r="R43" s="47">
        <f t="shared" si="9"/>
        <v>0.2</v>
      </c>
      <c r="S43" s="47">
        <f t="shared" si="10"/>
        <v>0.9090909090909091</v>
      </c>
      <c r="T43" s="47">
        <f t="shared" si="11"/>
        <v>1</v>
      </c>
      <c r="U43" s="47">
        <f t="shared" si="6"/>
        <v>0.75</v>
      </c>
      <c r="V43" s="48">
        <f t="shared" si="12"/>
        <v>0.25</v>
      </c>
      <c r="W43" s="49">
        <f t="shared" si="7"/>
        <v>0.7027027027027027</v>
      </c>
      <c r="X43" s="47">
        <v>1.6216216216216217</v>
      </c>
      <c r="Y43" s="64">
        <v>1.205128205128205</v>
      </c>
      <c r="Z43" s="141">
        <v>1.05</v>
      </c>
      <c r="AA43" s="142">
        <v>1.2081977878985035</v>
      </c>
      <c r="AB43" s="52">
        <v>0.703445990722333</v>
      </c>
    </row>
    <row r="44" spans="1:28" s="150" customFormat="1" ht="13.5" customHeight="1">
      <c r="A44" s="352">
        <v>10</v>
      </c>
      <c r="B44" s="144" t="s">
        <v>39</v>
      </c>
      <c r="C44" s="85">
        <v>3</v>
      </c>
      <c r="D44" s="86">
        <v>2</v>
      </c>
      <c r="E44" s="86">
        <v>1</v>
      </c>
      <c r="F44" s="86">
        <v>2</v>
      </c>
      <c r="G44" s="86">
        <v>1</v>
      </c>
      <c r="H44" s="86">
        <v>5</v>
      </c>
      <c r="I44" s="87">
        <v>0</v>
      </c>
      <c r="J44" s="219">
        <v>14</v>
      </c>
      <c r="K44" s="86">
        <v>66</v>
      </c>
      <c r="L44" s="68">
        <v>39</v>
      </c>
      <c r="M44" s="85">
        <v>2985</v>
      </c>
      <c r="N44" s="86">
        <v>3389</v>
      </c>
      <c r="O44" s="69">
        <v>2785</v>
      </c>
      <c r="P44" s="88">
        <f t="shared" si="8"/>
        <v>1</v>
      </c>
      <c r="Q44" s="89">
        <f t="shared" si="5"/>
        <v>0.3333333333333333</v>
      </c>
      <c r="R44" s="89">
        <f t="shared" si="9"/>
        <v>0.2</v>
      </c>
      <c r="S44" s="89">
        <f t="shared" si="10"/>
        <v>0.18181818181818182</v>
      </c>
      <c r="T44" s="89">
        <f t="shared" si="11"/>
        <v>0.25</v>
      </c>
      <c r="U44" s="89">
        <f t="shared" si="6"/>
        <v>1.25</v>
      </c>
      <c r="V44" s="90">
        <f t="shared" si="12"/>
        <v>0</v>
      </c>
      <c r="W44" s="91">
        <f t="shared" si="7"/>
        <v>0.3783783783783784</v>
      </c>
      <c r="X44" s="89">
        <v>1.7837837837837838</v>
      </c>
      <c r="Y44" s="71">
        <v>1</v>
      </c>
      <c r="Z44" s="147">
        <v>1</v>
      </c>
      <c r="AA44" s="148">
        <v>1.1042684913652656</v>
      </c>
      <c r="AB44" s="59">
        <v>0.921270261329805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4</v>
      </c>
      <c r="F45" s="79">
        <v>12</v>
      </c>
      <c r="G45" s="79">
        <v>1</v>
      </c>
      <c r="H45" s="79">
        <v>0</v>
      </c>
      <c r="I45" s="80">
        <v>0</v>
      </c>
      <c r="J45" s="26">
        <v>17</v>
      </c>
      <c r="K45" s="79">
        <v>38</v>
      </c>
      <c r="L45" s="54">
        <v>43</v>
      </c>
      <c r="M45" s="78">
        <v>2634</v>
      </c>
      <c r="N45" s="79">
        <v>3212</v>
      </c>
      <c r="O45" s="31">
        <v>2441</v>
      </c>
      <c r="P45" s="32">
        <f t="shared" si="8"/>
        <v>0</v>
      </c>
      <c r="Q45" s="33">
        <f t="shared" si="5"/>
        <v>0</v>
      </c>
      <c r="R45" s="33">
        <f t="shared" si="9"/>
        <v>0.8</v>
      </c>
      <c r="S45" s="33">
        <f t="shared" si="10"/>
        <v>1.0909090909090908</v>
      </c>
      <c r="T45" s="33">
        <f t="shared" si="11"/>
        <v>0.25</v>
      </c>
      <c r="U45" s="33">
        <f t="shared" si="6"/>
        <v>0</v>
      </c>
      <c r="V45" s="223">
        <f t="shared" si="12"/>
        <v>0</v>
      </c>
      <c r="W45" s="35">
        <f t="shared" si="7"/>
        <v>0.4594594594594595</v>
      </c>
      <c r="X45" s="33">
        <v>1.027027027027027</v>
      </c>
      <c r="Y45" s="56">
        <v>1.1025641025641026</v>
      </c>
      <c r="Z45" s="136">
        <v>0.88</v>
      </c>
      <c r="AA45" s="137">
        <v>1.0452326716563618</v>
      </c>
      <c r="AB45" s="38">
        <v>0.803224744981902</v>
      </c>
    </row>
    <row r="46" spans="1:28" s="150" customFormat="1" ht="13.5" customHeight="1">
      <c r="A46" s="353"/>
      <c r="B46" s="134" t="s">
        <v>41</v>
      </c>
      <c r="C46" s="78">
        <v>5</v>
      </c>
      <c r="D46" s="79">
        <v>1</v>
      </c>
      <c r="E46" s="79">
        <v>4</v>
      </c>
      <c r="F46" s="79">
        <v>9</v>
      </c>
      <c r="G46" s="79">
        <v>0</v>
      </c>
      <c r="H46" s="79">
        <v>1</v>
      </c>
      <c r="I46" s="80">
        <v>3</v>
      </c>
      <c r="J46" s="26">
        <v>23</v>
      </c>
      <c r="K46" s="79">
        <v>68</v>
      </c>
      <c r="L46" s="54">
        <v>45</v>
      </c>
      <c r="M46" s="78">
        <v>3446</v>
      </c>
      <c r="N46" s="79">
        <v>3795</v>
      </c>
      <c r="O46" s="31">
        <v>2568</v>
      </c>
      <c r="P46" s="32">
        <f t="shared" si="8"/>
        <v>1.6666666666666667</v>
      </c>
      <c r="Q46" s="33">
        <f t="shared" si="5"/>
        <v>0.16666666666666666</v>
      </c>
      <c r="R46" s="33">
        <f t="shared" si="9"/>
        <v>0.8</v>
      </c>
      <c r="S46" s="33">
        <f t="shared" si="10"/>
        <v>0.8181818181818182</v>
      </c>
      <c r="T46" s="33">
        <f t="shared" si="11"/>
        <v>0</v>
      </c>
      <c r="U46" s="33">
        <f t="shared" si="6"/>
        <v>0.25</v>
      </c>
      <c r="V46" s="223">
        <f t="shared" si="12"/>
        <v>0.75</v>
      </c>
      <c r="W46" s="35">
        <f t="shared" si="7"/>
        <v>0.6216216216216216</v>
      </c>
      <c r="X46" s="33">
        <v>1.837837837837838</v>
      </c>
      <c r="Y46" s="56">
        <v>1.1538461538461537</v>
      </c>
      <c r="Z46" s="136">
        <v>1.14</v>
      </c>
      <c r="AA46" s="137">
        <v>1.234547820429408</v>
      </c>
      <c r="AB46" s="38">
        <v>0.850894632206759</v>
      </c>
    </row>
    <row r="47" spans="1:28" s="150" customFormat="1" ht="13.5" customHeight="1">
      <c r="A47" s="354"/>
      <c r="B47" s="139" t="s">
        <v>42</v>
      </c>
      <c r="C47" s="81">
        <v>6</v>
      </c>
      <c r="D47" s="82">
        <v>3</v>
      </c>
      <c r="E47" s="82">
        <v>4</v>
      </c>
      <c r="F47" s="82">
        <v>5</v>
      </c>
      <c r="G47" s="82">
        <v>0</v>
      </c>
      <c r="H47" s="82">
        <v>0</v>
      </c>
      <c r="I47" s="83">
        <v>0</v>
      </c>
      <c r="J47" s="40">
        <v>18</v>
      </c>
      <c r="K47" s="82">
        <v>53</v>
      </c>
      <c r="L47" s="62">
        <v>48</v>
      </c>
      <c r="M47" s="81">
        <v>2916</v>
      </c>
      <c r="N47" s="82">
        <v>3559</v>
      </c>
      <c r="O47" s="45">
        <v>2983</v>
      </c>
      <c r="P47" s="46">
        <f t="shared" si="8"/>
        <v>2</v>
      </c>
      <c r="Q47" s="47">
        <f t="shared" si="5"/>
        <v>0.5</v>
      </c>
      <c r="R47" s="47">
        <f t="shared" si="9"/>
        <v>0.8</v>
      </c>
      <c r="S47" s="47">
        <f t="shared" si="10"/>
        <v>0.45454545454545453</v>
      </c>
      <c r="T47" s="47">
        <f t="shared" si="11"/>
        <v>0</v>
      </c>
      <c r="U47" s="47">
        <f t="shared" si="6"/>
        <v>0</v>
      </c>
      <c r="V47" s="224">
        <f t="shared" si="12"/>
        <v>0</v>
      </c>
      <c r="W47" s="49">
        <f t="shared" si="7"/>
        <v>0.4864864864864865</v>
      </c>
      <c r="X47" s="47">
        <v>1.4324324324324325</v>
      </c>
      <c r="Y47" s="64">
        <v>1.2307692307692308</v>
      </c>
      <c r="Z47" s="141">
        <v>0.97</v>
      </c>
      <c r="AA47" s="142">
        <v>1.1577748861418347</v>
      </c>
      <c r="AB47" s="52">
        <v>0.987421383647799</v>
      </c>
    </row>
    <row r="48" spans="1:28" s="150" customFormat="1" ht="13.5" customHeight="1">
      <c r="A48" s="352">
        <v>11</v>
      </c>
      <c r="B48" s="144" t="s">
        <v>43</v>
      </c>
      <c r="C48" s="85">
        <v>1</v>
      </c>
      <c r="D48" s="86">
        <v>2</v>
      </c>
      <c r="E48" s="86">
        <v>4</v>
      </c>
      <c r="F48" s="86">
        <v>4</v>
      </c>
      <c r="G48" s="86">
        <v>0</v>
      </c>
      <c r="H48" s="86">
        <v>5</v>
      </c>
      <c r="I48" s="87">
        <v>3</v>
      </c>
      <c r="J48" s="219">
        <v>19</v>
      </c>
      <c r="K48" s="86">
        <v>55</v>
      </c>
      <c r="L48" s="68">
        <v>55</v>
      </c>
      <c r="M48" s="85">
        <v>2675</v>
      </c>
      <c r="N48" s="86">
        <v>3607</v>
      </c>
      <c r="O48" s="69">
        <v>2792</v>
      </c>
      <c r="P48" s="88">
        <f t="shared" si="8"/>
        <v>0.3333333333333333</v>
      </c>
      <c r="Q48" s="89">
        <f t="shared" si="5"/>
        <v>0.3333333333333333</v>
      </c>
      <c r="R48" s="89">
        <f t="shared" si="9"/>
        <v>0.8</v>
      </c>
      <c r="S48" s="89">
        <f t="shared" si="10"/>
        <v>0.36363636363636365</v>
      </c>
      <c r="T48" s="89">
        <f t="shared" si="11"/>
        <v>0</v>
      </c>
      <c r="U48" s="89">
        <f t="shared" si="6"/>
        <v>1.25</v>
      </c>
      <c r="V48" s="222">
        <f t="shared" si="12"/>
        <v>0.75</v>
      </c>
      <c r="W48" s="91">
        <f t="shared" si="7"/>
        <v>0.5135135135135135</v>
      </c>
      <c r="X48" s="89">
        <v>1.4864864864864864</v>
      </c>
      <c r="Y48" s="71">
        <v>1.4102564102564104</v>
      </c>
      <c r="Z48" s="147">
        <v>0.89</v>
      </c>
      <c r="AA48" s="148">
        <v>1.173008130081301</v>
      </c>
      <c r="AB48" s="59">
        <v>0.92542260523699</v>
      </c>
    </row>
    <row r="49" spans="1:28" s="150" customFormat="1" ht="13.5" customHeight="1">
      <c r="A49" s="353">
        <v>11</v>
      </c>
      <c r="B49" s="134" t="s">
        <v>44</v>
      </c>
      <c r="C49" s="78">
        <v>2</v>
      </c>
      <c r="D49" s="79">
        <v>2</v>
      </c>
      <c r="E49" s="79">
        <v>3</v>
      </c>
      <c r="F49" s="79">
        <v>3</v>
      </c>
      <c r="G49" s="79">
        <v>0</v>
      </c>
      <c r="H49" s="79">
        <v>2</v>
      </c>
      <c r="I49" s="80">
        <v>2</v>
      </c>
      <c r="J49" s="26">
        <v>14</v>
      </c>
      <c r="K49" s="79">
        <v>81</v>
      </c>
      <c r="L49" s="80">
        <v>42</v>
      </c>
      <c r="M49" s="78">
        <v>2989</v>
      </c>
      <c r="N49" s="79">
        <v>4084</v>
      </c>
      <c r="O49" s="31">
        <v>2803</v>
      </c>
      <c r="P49" s="32">
        <f t="shared" si="8"/>
        <v>0.6666666666666666</v>
      </c>
      <c r="Q49" s="33">
        <f t="shared" si="5"/>
        <v>0.3333333333333333</v>
      </c>
      <c r="R49" s="33">
        <f t="shared" si="9"/>
        <v>0.6</v>
      </c>
      <c r="S49" s="33">
        <f t="shared" si="10"/>
        <v>0.2727272727272727</v>
      </c>
      <c r="T49" s="33">
        <f t="shared" si="11"/>
        <v>0</v>
      </c>
      <c r="U49" s="33">
        <f t="shared" si="6"/>
        <v>0.5</v>
      </c>
      <c r="V49" s="34">
        <f t="shared" si="12"/>
        <v>0.5</v>
      </c>
      <c r="W49" s="35">
        <f t="shared" si="7"/>
        <v>0.3783783783783784</v>
      </c>
      <c r="X49" s="33">
        <v>2.189189189189189</v>
      </c>
      <c r="Y49" s="56">
        <v>1.0769230769230769</v>
      </c>
      <c r="Z49" s="136">
        <v>0.99</v>
      </c>
      <c r="AA49" s="137">
        <v>1.328130081300813</v>
      </c>
      <c r="AB49" s="38">
        <v>0.925999339279815</v>
      </c>
    </row>
    <row r="50" spans="1:28" s="150" customFormat="1" ht="13.5" customHeight="1">
      <c r="A50" s="353"/>
      <c r="B50" s="134" t="s">
        <v>45</v>
      </c>
      <c r="C50" s="78">
        <v>3</v>
      </c>
      <c r="D50" s="79">
        <v>4</v>
      </c>
      <c r="E50" s="79">
        <v>0</v>
      </c>
      <c r="F50" s="79">
        <v>8</v>
      </c>
      <c r="G50" s="79">
        <v>2</v>
      </c>
      <c r="H50" s="79">
        <v>0</v>
      </c>
      <c r="I50" s="80">
        <v>2</v>
      </c>
      <c r="J50" s="26">
        <v>19</v>
      </c>
      <c r="K50" s="79">
        <v>62</v>
      </c>
      <c r="L50" s="80">
        <v>57</v>
      </c>
      <c r="M50" s="78">
        <v>2725</v>
      </c>
      <c r="N50" s="79">
        <v>4005</v>
      </c>
      <c r="O50" s="135">
        <v>3345</v>
      </c>
      <c r="P50" s="32">
        <f t="shared" si="8"/>
        <v>1</v>
      </c>
      <c r="Q50" s="33">
        <f t="shared" si="5"/>
        <v>0.6666666666666666</v>
      </c>
      <c r="R50" s="33">
        <f t="shared" si="9"/>
        <v>0</v>
      </c>
      <c r="S50" s="33">
        <f t="shared" si="10"/>
        <v>0.7272727272727273</v>
      </c>
      <c r="T50" s="33">
        <f t="shared" si="11"/>
        <v>0.5</v>
      </c>
      <c r="U50" s="33">
        <f t="shared" si="6"/>
        <v>0</v>
      </c>
      <c r="V50" s="34">
        <f t="shared" si="12"/>
        <v>0.5</v>
      </c>
      <c r="W50" s="35">
        <f t="shared" si="7"/>
        <v>0.5135135135135135</v>
      </c>
      <c r="X50" s="33">
        <v>1.6756756756756757</v>
      </c>
      <c r="Y50" s="56">
        <v>1.4615384615384615</v>
      </c>
      <c r="Z50" s="136">
        <v>0.9</v>
      </c>
      <c r="AA50" s="137">
        <v>1.3041354607619668</v>
      </c>
      <c r="AB50" s="138">
        <v>1.10505450941526</v>
      </c>
    </row>
    <row r="51" spans="1:28" s="150" customFormat="1" ht="13.5" customHeight="1">
      <c r="A51" s="353"/>
      <c r="B51" s="134" t="s">
        <v>46</v>
      </c>
      <c r="C51" s="78">
        <v>1</v>
      </c>
      <c r="D51" s="79">
        <v>0</v>
      </c>
      <c r="E51" s="79">
        <v>10</v>
      </c>
      <c r="F51" s="79">
        <v>5</v>
      </c>
      <c r="G51" s="79">
        <v>0</v>
      </c>
      <c r="H51" s="79">
        <v>3</v>
      </c>
      <c r="I51" s="80">
        <v>1</v>
      </c>
      <c r="J51" s="26">
        <v>20</v>
      </c>
      <c r="K51" s="79">
        <v>64</v>
      </c>
      <c r="L51" s="80">
        <v>38</v>
      </c>
      <c r="M51" s="78">
        <v>2435</v>
      </c>
      <c r="N51" s="79">
        <v>4010</v>
      </c>
      <c r="O51" s="135">
        <v>3202</v>
      </c>
      <c r="P51" s="32">
        <f t="shared" si="8"/>
        <v>0.3333333333333333</v>
      </c>
      <c r="Q51" s="33">
        <f t="shared" si="5"/>
        <v>0</v>
      </c>
      <c r="R51" s="33">
        <f t="shared" si="9"/>
        <v>2</v>
      </c>
      <c r="S51" s="33">
        <f t="shared" si="10"/>
        <v>0.45454545454545453</v>
      </c>
      <c r="T51" s="33">
        <f t="shared" si="11"/>
        <v>0</v>
      </c>
      <c r="U51" s="33">
        <f t="shared" si="6"/>
        <v>0.75</v>
      </c>
      <c r="V51" s="34">
        <f t="shared" si="12"/>
        <v>0.25</v>
      </c>
      <c r="W51" s="35">
        <f t="shared" si="7"/>
        <v>0.5405405405405406</v>
      </c>
      <c r="X51" s="33">
        <v>1.7297297297297298</v>
      </c>
      <c r="Y51" s="34">
        <v>0.9743589743589743</v>
      </c>
      <c r="Z51" s="136">
        <v>0.81</v>
      </c>
      <c r="AA51" s="137">
        <v>1.3044892648015616</v>
      </c>
      <c r="AB51" s="138">
        <v>1.05991393578285</v>
      </c>
    </row>
    <row r="52" spans="1:28" s="150" customFormat="1" ht="13.5" customHeight="1">
      <c r="A52" s="354"/>
      <c r="B52" s="139" t="s">
        <v>47</v>
      </c>
      <c r="C52" s="81">
        <v>2</v>
      </c>
      <c r="D52" s="82">
        <v>3</v>
      </c>
      <c r="E52" s="82">
        <v>8</v>
      </c>
      <c r="F52" s="82">
        <v>4</v>
      </c>
      <c r="G52" s="82">
        <v>0</v>
      </c>
      <c r="H52" s="82">
        <v>0</v>
      </c>
      <c r="I52" s="83">
        <v>1</v>
      </c>
      <c r="J52" s="40">
        <v>18</v>
      </c>
      <c r="K52" s="82">
        <v>62</v>
      </c>
      <c r="L52" s="83">
        <v>36</v>
      </c>
      <c r="M52" s="81">
        <v>2804</v>
      </c>
      <c r="N52" s="82">
        <v>4674</v>
      </c>
      <c r="O52" s="140">
        <v>3007</v>
      </c>
      <c r="P52" s="46">
        <f t="shared" si="8"/>
        <v>0.6666666666666666</v>
      </c>
      <c r="Q52" s="47">
        <f t="shared" si="5"/>
        <v>0.5</v>
      </c>
      <c r="R52" s="47">
        <f t="shared" si="9"/>
        <v>1.6</v>
      </c>
      <c r="S52" s="47">
        <f t="shared" si="10"/>
        <v>0.36363636363636365</v>
      </c>
      <c r="T52" s="47">
        <f t="shared" si="11"/>
        <v>0</v>
      </c>
      <c r="U52" s="47">
        <f t="shared" si="6"/>
        <v>0</v>
      </c>
      <c r="V52" s="48">
        <f t="shared" si="12"/>
        <v>0.25</v>
      </c>
      <c r="W52" s="49">
        <f t="shared" si="7"/>
        <v>0.4864864864864865</v>
      </c>
      <c r="X52" s="47">
        <v>1.6756756756756757</v>
      </c>
      <c r="Y52" s="48">
        <v>0.9230769230769231</v>
      </c>
      <c r="Z52" s="141">
        <v>0.93</v>
      </c>
      <c r="AA52" s="142">
        <v>1.52</v>
      </c>
      <c r="AB52" s="143">
        <v>0.994707244459146</v>
      </c>
    </row>
    <row r="53" spans="1:28" s="150" customFormat="1" ht="13.5" customHeight="1">
      <c r="A53" s="352">
        <v>12</v>
      </c>
      <c r="B53" s="134" t="s">
        <v>48</v>
      </c>
      <c r="C53" s="78">
        <v>2</v>
      </c>
      <c r="D53" s="79">
        <v>1</v>
      </c>
      <c r="E53" s="79">
        <v>3</v>
      </c>
      <c r="F53" s="79">
        <v>8</v>
      </c>
      <c r="G53" s="79">
        <v>2</v>
      </c>
      <c r="H53" s="79">
        <v>2</v>
      </c>
      <c r="I53" s="80">
        <v>1</v>
      </c>
      <c r="J53" s="26">
        <v>19</v>
      </c>
      <c r="K53" s="79">
        <v>81</v>
      </c>
      <c r="L53" s="80">
        <v>48</v>
      </c>
      <c r="M53" s="78">
        <v>2735</v>
      </c>
      <c r="N53" s="79">
        <v>4523</v>
      </c>
      <c r="O53" s="135">
        <v>3531</v>
      </c>
      <c r="P53" s="32">
        <f t="shared" si="8"/>
        <v>0.6666666666666666</v>
      </c>
      <c r="Q53" s="33">
        <f t="shared" si="5"/>
        <v>0.16666666666666666</v>
      </c>
      <c r="R53" s="33">
        <f t="shared" si="9"/>
        <v>0.6</v>
      </c>
      <c r="S53" s="33">
        <f t="shared" si="10"/>
        <v>0.7272727272727273</v>
      </c>
      <c r="T53" s="33">
        <f t="shared" si="11"/>
        <v>0.5</v>
      </c>
      <c r="U53" s="33">
        <f t="shared" si="6"/>
        <v>0.5</v>
      </c>
      <c r="V53" s="223">
        <f t="shared" si="12"/>
        <v>0.25</v>
      </c>
      <c r="W53" s="35">
        <f t="shared" si="7"/>
        <v>0.5135135135135135</v>
      </c>
      <c r="X53" s="33">
        <v>2.189189189189189</v>
      </c>
      <c r="Y53" s="34">
        <v>1.2307692307692308</v>
      </c>
      <c r="Z53" s="136">
        <v>0.91</v>
      </c>
      <c r="AA53" s="137">
        <v>1.471851610803775</v>
      </c>
      <c r="AB53" s="138">
        <v>1.16727272727272</v>
      </c>
    </row>
    <row r="54" spans="1:28" s="150" customFormat="1" ht="13.5" customHeight="1">
      <c r="A54" s="353"/>
      <c r="B54" s="134" t="s">
        <v>49</v>
      </c>
      <c r="C54" s="78">
        <v>2</v>
      </c>
      <c r="D54" s="79">
        <v>3</v>
      </c>
      <c r="E54" s="79">
        <v>26</v>
      </c>
      <c r="F54" s="79">
        <v>6</v>
      </c>
      <c r="G54" s="79">
        <v>2</v>
      </c>
      <c r="H54" s="79">
        <v>1</v>
      </c>
      <c r="I54" s="80">
        <v>1</v>
      </c>
      <c r="J54" s="26">
        <v>41</v>
      </c>
      <c r="K54" s="79">
        <v>58</v>
      </c>
      <c r="L54" s="80">
        <v>40</v>
      </c>
      <c r="M54" s="78">
        <v>2725</v>
      </c>
      <c r="N54" s="79">
        <v>4455</v>
      </c>
      <c r="O54" s="135">
        <v>3575</v>
      </c>
      <c r="P54" s="32">
        <f t="shared" si="8"/>
        <v>0.6666666666666666</v>
      </c>
      <c r="Q54" s="33">
        <f t="shared" si="5"/>
        <v>0.5</v>
      </c>
      <c r="R54" s="33">
        <f t="shared" si="9"/>
        <v>5.2</v>
      </c>
      <c r="S54" s="33">
        <f t="shared" si="10"/>
        <v>0.5454545454545454</v>
      </c>
      <c r="T54" s="33">
        <f t="shared" si="11"/>
        <v>0.5</v>
      </c>
      <c r="U54" s="33">
        <f t="shared" si="6"/>
        <v>0.25</v>
      </c>
      <c r="V54" s="34">
        <f t="shared" si="12"/>
        <v>0.25</v>
      </c>
      <c r="W54" s="35">
        <f t="shared" si="7"/>
        <v>1.1081081081081081</v>
      </c>
      <c r="X54" s="33">
        <v>1.5675675675675675</v>
      </c>
      <c r="Y54" s="34">
        <v>1.0256410256410255</v>
      </c>
      <c r="Z54" s="136">
        <v>0.9</v>
      </c>
      <c r="AA54" s="137">
        <v>1.4492517891997398</v>
      </c>
      <c r="AB54" s="138">
        <v>1.18142762723066</v>
      </c>
    </row>
    <row r="55" spans="1:28" s="150" customFormat="1" ht="13.5" customHeight="1">
      <c r="A55" s="353"/>
      <c r="B55" s="134" t="s">
        <v>50</v>
      </c>
      <c r="C55" s="78">
        <v>4</v>
      </c>
      <c r="D55" s="79">
        <v>3</v>
      </c>
      <c r="E55" s="79">
        <v>7</v>
      </c>
      <c r="F55" s="79">
        <v>7</v>
      </c>
      <c r="G55" s="79">
        <v>1</v>
      </c>
      <c r="H55" s="79">
        <v>2</v>
      </c>
      <c r="I55" s="80">
        <v>2</v>
      </c>
      <c r="J55" s="26">
        <v>26</v>
      </c>
      <c r="K55" s="79">
        <v>85</v>
      </c>
      <c r="L55" s="80">
        <v>35</v>
      </c>
      <c r="M55" s="78">
        <v>2583</v>
      </c>
      <c r="N55" s="79">
        <v>4717</v>
      </c>
      <c r="O55" s="135">
        <v>3426</v>
      </c>
      <c r="P55" s="32">
        <f t="shared" si="8"/>
        <v>1.3333333333333333</v>
      </c>
      <c r="Q55" s="33">
        <f t="shared" si="5"/>
        <v>0.5</v>
      </c>
      <c r="R55" s="33">
        <f t="shared" si="9"/>
        <v>1.4</v>
      </c>
      <c r="S55" s="33">
        <f t="shared" si="10"/>
        <v>0.6363636363636364</v>
      </c>
      <c r="T55" s="33">
        <f t="shared" si="11"/>
        <v>0.25</v>
      </c>
      <c r="U55" s="33">
        <f t="shared" si="6"/>
        <v>0.5</v>
      </c>
      <c r="V55" s="34">
        <f t="shared" si="12"/>
        <v>0.5</v>
      </c>
      <c r="W55" s="35">
        <f t="shared" si="7"/>
        <v>0.7027027027027027</v>
      </c>
      <c r="X55" s="33">
        <v>2.2972972972972974</v>
      </c>
      <c r="Y55" s="34">
        <v>0.8974358974358975</v>
      </c>
      <c r="Z55" s="136">
        <v>0.86</v>
      </c>
      <c r="AA55" s="137">
        <v>1.53748370273794</v>
      </c>
      <c r="AB55" s="138">
        <v>1.13143989431968</v>
      </c>
    </row>
    <row r="56" spans="1:28" s="150" customFormat="1" ht="13.5" customHeight="1">
      <c r="A56" s="353"/>
      <c r="B56" s="134" t="s">
        <v>51</v>
      </c>
      <c r="C56" s="78">
        <v>4</v>
      </c>
      <c r="D56" s="79">
        <v>5</v>
      </c>
      <c r="E56" s="79">
        <v>12</v>
      </c>
      <c r="F56" s="79">
        <v>10</v>
      </c>
      <c r="G56" s="79">
        <v>3</v>
      </c>
      <c r="H56" s="79">
        <v>6</v>
      </c>
      <c r="I56" s="80">
        <v>0</v>
      </c>
      <c r="J56" s="26">
        <v>40</v>
      </c>
      <c r="K56" s="79">
        <v>70</v>
      </c>
      <c r="L56" s="80">
        <v>54</v>
      </c>
      <c r="M56" s="78">
        <v>2471</v>
      </c>
      <c r="N56" s="79">
        <v>3786</v>
      </c>
      <c r="O56" s="135">
        <v>3593</v>
      </c>
      <c r="P56" s="32">
        <f t="shared" si="8"/>
        <v>1.3333333333333333</v>
      </c>
      <c r="Q56" s="33">
        <f t="shared" si="5"/>
        <v>0.8333333333333334</v>
      </c>
      <c r="R56" s="33">
        <f t="shared" si="9"/>
        <v>2.4</v>
      </c>
      <c r="S56" s="33">
        <f t="shared" si="10"/>
        <v>0.9090909090909091</v>
      </c>
      <c r="T56" s="33">
        <f t="shared" si="11"/>
        <v>0.75</v>
      </c>
      <c r="U56" s="33">
        <f t="shared" si="6"/>
        <v>1.5</v>
      </c>
      <c r="V56" s="34">
        <f t="shared" si="12"/>
        <v>0</v>
      </c>
      <c r="W56" s="35">
        <f t="shared" si="7"/>
        <v>1.0810810810810811</v>
      </c>
      <c r="X56" s="33">
        <v>1.8918918918918919</v>
      </c>
      <c r="Y56" s="34">
        <v>1.3846153846153846</v>
      </c>
      <c r="Z56" s="136">
        <v>0.84</v>
      </c>
      <c r="AA56" s="137">
        <v>1.2433497536945812</v>
      </c>
      <c r="AB56" s="138">
        <v>1.18659180977542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33</v>
      </c>
      <c r="M57" s="230"/>
      <c r="N57" s="312"/>
      <c r="O57" s="310">
        <v>2488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0.8461538461538461</v>
      </c>
      <c r="Z57" s="235"/>
      <c r="AA57" s="265"/>
      <c r="AB57" s="313">
        <v>0.827953410981697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432</v>
      </c>
      <c r="D58" s="93">
        <f t="shared" si="13"/>
        <v>450</v>
      </c>
      <c r="E58" s="93">
        <f t="shared" si="13"/>
        <v>259</v>
      </c>
      <c r="F58" s="93">
        <f t="shared" si="13"/>
        <v>645</v>
      </c>
      <c r="G58" s="93">
        <f t="shared" si="13"/>
        <v>143</v>
      </c>
      <c r="H58" s="93">
        <f t="shared" si="13"/>
        <v>169</v>
      </c>
      <c r="I58" s="94">
        <f t="shared" si="13"/>
        <v>140</v>
      </c>
      <c r="J58" s="220">
        <f>SUM(C58:I58)</f>
        <v>2238</v>
      </c>
      <c r="K58" s="93">
        <v>3143</v>
      </c>
      <c r="L58" s="94">
        <v>1656</v>
      </c>
      <c r="M58" s="92">
        <v>199519</v>
      </c>
      <c r="N58" s="93">
        <v>187837</v>
      </c>
      <c r="O58" s="151">
        <v>127592</v>
      </c>
      <c r="P58" s="98">
        <f>C58/3</f>
        <v>144</v>
      </c>
      <c r="Q58" s="99">
        <f t="shared" si="5"/>
        <v>75</v>
      </c>
      <c r="R58" s="99">
        <f>E58/5</f>
        <v>51.8</v>
      </c>
      <c r="S58" s="99">
        <f>F58/11</f>
        <v>58.63636363636363</v>
      </c>
      <c r="T58" s="99">
        <f>G58/4</f>
        <v>35.75</v>
      </c>
      <c r="U58" s="99">
        <f t="shared" si="6"/>
        <v>42.25</v>
      </c>
      <c r="V58" s="152">
        <f>I58/4</f>
        <v>35</v>
      </c>
      <c r="W58" s="101">
        <f t="shared" si="7"/>
        <v>60.486486486486484</v>
      </c>
      <c r="X58" s="99">
        <v>83.96881496881497</v>
      </c>
      <c r="Y58" s="100">
        <v>42.46153846153846</v>
      </c>
      <c r="Z58" s="101">
        <f>SUM(Z5:Z57)</f>
        <v>66.37</v>
      </c>
      <c r="AA58" s="99">
        <v>61.28450244698205</v>
      </c>
      <c r="AB58" s="152">
        <v>42.2630009937065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Z59"/>
  <sheetViews>
    <sheetView showZeros="0" zoomScale="68" zoomScaleNormal="68" workbookViewId="0" topLeftCell="A13">
      <selection activeCell="A1" sqref="A1"/>
    </sheetView>
  </sheetViews>
  <sheetFormatPr defaultColWidth="9.00390625" defaultRowHeight="13.5"/>
  <cols>
    <col min="1" max="1" width="4.50390625" style="1" customWidth="1"/>
    <col min="2" max="2" width="6.00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6" t="s">
        <v>74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9" customFormat="1" ht="18" customHeight="1">
      <c r="A2" s="107"/>
      <c r="B2" s="120"/>
      <c r="C2" s="327" t="s">
        <v>77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60" t="s">
        <v>78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s="109" customFormat="1" ht="18" customHeight="1">
      <c r="A3" s="110"/>
      <c r="B3" s="121"/>
      <c r="C3" s="329" t="s">
        <v>109</v>
      </c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29" t="s">
        <v>109</v>
      </c>
      <c r="P3" s="330"/>
      <c r="Q3" s="330"/>
      <c r="R3" s="330"/>
      <c r="S3" s="330"/>
      <c r="T3" s="330"/>
      <c r="U3" s="333" t="s">
        <v>58</v>
      </c>
      <c r="V3" s="334"/>
      <c r="W3" s="334"/>
      <c r="X3" s="347" t="s">
        <v>59</v>
      </c>
      <c r="Y3" s="348"/>
      <c r="Z3" s="349"/>
    </row>
    <row r="4" spans="1:26" s="118" customFormat="1" ht="69.75" customHeight="1">
      <c r="A4" s="122" t="s">
        <v>54</v>
      </c>
      <c r="B4" s="123" t="s">
        <v>55</v>
      </c>
      <c r="C4" s="254" t="s">
        <v>96</v>
      </c>
      <c r="D4" s="125" t="s">
        <v>97</v>
      </c>
      <c r="E4" s="125" t="s">
        <v>52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25" t="s">
        <v>96</v>
      </c>
      <c r="P4" s="125" t="s">
        <v>97</v>
      </c>
      <c r="Q4" s="125" t="s">
        <v>52</v>
      </c>
      <c r="R4" s="125" t="s">
        <v>98</v>
      </c>
      <c r="S4" s="126" t="s">
        <v>99</v>
      </c>
      <c r="T4" s="126" t="s">
        <v>100</v>
      </c>
      <c r="U4" s="112">
        <v>2006</v>
      </c>
      <c r="V4" s="113">
        <v>2005</v>
      </c>
      <c r="W4" s="114">
        <v>2004</v>
      </c>
      <c r="X4" s="112">
        <v>2006</v>
      </c>
      <c r="Y4" s="113">
        <v>2005</v>
      </c>
      <c r="Z4" s="128">
        <v>2004</v>
      </c>
    </row>
    <row r="5" spans="1:26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256"/>
      <c r="H5" s="14"/>
      <c r="I5" s="12"/>
      <c r="J5" s="13">
        <v>0</v>
      </c>
      <c r="K5" s="14">
        <v>0</v>
      </c>
      <c r="L5" s="74">
        <v>16</v>
      </c>
      <c r="M5" s="75">
        <v>21</v>
      </c>
      <c r="N5" s="130">
        <v>6</v>
      </c>
      <c r="O5" s="19">
        <f>C5</f>
        <v>0</v>
      </c>
      <c r="P5" s="19">
        <f aca="true" t="shared" si="0" ref="P5:P36">D5</f>
        <v>0</v>
      </c>
      <c r="Q5" s="19">
        <f aca="true" t="shared" si="1" ref="Q5:Q36">E5/3</f>
        <v>0</v>
      </c>
      <c r="R5" s="19">
        <f aca="true" t="shared" si="2" ref="R5:R36">F5</f>
        <v>0</v>
      </c>
      <c r="S5" s="258">
        <f>G5/1</f>
        <v>0</v>
      </c>
      <c r="T5" s="20">
        <f>H5</f>
        <v>0</v>
      </c>
      <c r="U5" s="21">
        <f>I5/8</f>
        <v>0</v>
      </c>
      <c r="V5" s="19">
        <v>0</v>
      </c>
      <c r="W5" s="20">
        <v>0</v>
      </c>
      <c r="X5" s="131">
        <v>0.03</v>
      </c>
      <c r="Y5" s="132">
        <v>0.0328125</v>
      </c>
      <c r="Z5" s="133">
        <v>0.00959999999999999</v>
      </c>
    </row>
    <row r="6" spans="1:26" s="119" customFormat="1" ht="13.5" customHeight="1">
      <c r="A6" s="353"/>
      <c r="B6" s="134" t="s">
        <v>1</v>
      </c>
      <c r="C6" s="26"/>
      <c r="D6" s="27"/>
      <c r="E6" s="27"/>
      <c r="F6" s="27"/>
      <c r="G6" s="257"/>
      <c r="H6" s="28"/>
      <c r="I6" s="26"/>
      <c r="J6" s="27">
        <v>0</v>
      </c>
      <c r="K6" s="28">
        <v>0</v>
      </c>
      <c r="L6" s="78">
        <v>16</v>
      </c>
      <c r="M6" s="79">
        <v>16</v>
      </c>
      <c r="N6" s="135">
        <v>20</v>
      </c>
      <c r="O6" s="33">
        <f aca="true" t="shared" si="3" ref="O6:O36">C6</f>
        <v>0</v>
      </c>
      <c r="P6" s="33">
        <f t="shared" si="0"/>
        <v>0</v>
      </c>
      <c r="Q6" s="33">
        <f t="shared" si="1"/>
        <v>0</v>
      </c>
      <c r="R6" s="33">
        <f t="shared" si="2"/>
        <v>0</v>
      </c>
      <c r="S6" s="56">
        <f aca="true" t="shared" si="4" ref="S6:S58">G6/1</f>
        <v>0</v>
      </c>
      <c r="T6" s="34">
        <f aca="true" t="shared" si="5" ref="T6:T36">H6</f>
        <v>0</v>
      </c>
      <c r="U6" s="35">
        <f aca="true" t="shared" si="6" ref="U6:U58">I6/8</f>
        <v>0</v>
      </c>
      <c r="V6" s="33">
        <v>0</v>
      </c>
      <c r="W6" s="34">
        <v>0</v>
      </c>
      <c r="X6" s="136">
        <v>0.02</v>
      </c>
      <c r="Y6" s="137">
        <v>0.024922118380062305</v>
      </c>
      <c r="Z6" s="138">
        <v>0.0315955766192733</v>
      </c>
    </row>
    <row r="7" spans="1:26" s="119" customFormat="1" ht="13.5" customHeight="1">
      <c r="A7" s="353"/>
      <c r="B7" s="134" t="s">
        <v>2</v>
      </c>
      <c r="C7" s="26"/>
      <c r="D7" s="27"/>
      <c r="E7" s="27"/>
      <c r="F7" s="27"/>
      <c r="G7" s="257"/>
      <c r="H7" s="28"/>
      <c r="I7" s="26"/>
      <c r="J7" s="27">
        <v>0</v>
      </c>
      <c r="K7" s="28">
        <v>0</v>
      </c>
      <c r="L7" s="78">
        <v>13</v>
      </c>
      <c r="M7" s="79">
        <v>12</v>
      </c>
      <c r="N7" s="135">
        <v>15</v>
      </c>
      <c r="O7" s="33">
        <f t="shared" si="3"/>
        <v>0</v>
      </c>
      <c r="P7" s="33">
        <f t="shared" si="0"/>
        <v>0</v>
      </c>
      <c r="Q7" s="33">
        <f t="shared" si="1"/>
        <v>0</v>
      </c>
      <c r="R7" s="33">
        <f t="shared" si="2"/>
        <v>0</v>
      </c>
      <c r="S7" s="56">
        <f t="shared" si="4"/>
        <v>0</v>
      </c>
      <c r="T7" s="34">
        <f t="shared" si="5"/>
        <v>0</v>
      </c>
      <c r="U7" s="35">
        <f t="shared" si="6"/>
        <v>0</v>
      </c>
      <c r="V7" s="33">
        <v>0</v>
      </c>
      <c r="W7" s="34">
        <v>0</v>
      </c>
      <c r="X7" s="136">
        <v>0.02</v>
      </c>
      <c r="Y7" s="137">
        <v>0.018691588785046728</v>
      </c>
      <c r="Z7" s="138">
        <v>0.0235849056603773</v>
      </c>
    </row>
    <row r="8" spans="1:26" s="119" customFormat="1" ht="13.5" customHeight="1">
      <c r="A8" s="354"/>
      <c r="B8" s="134" t="s">
        <v>3</v>
      </c>
      <c r="C8" s="26"/>
      <c r="D8" s="27"/>
      <c r="E8" s="27"/>
      <c r="F8" s="27"/>
      <c r="G8" s="257"/>
      <c r="H8" s="28"/>
      <c r="I8" s="26"/>
      <c r="J8" s="27">
        <v>0</v>
      </c>
      <c r="K8" s="28">
        <v>0</v>
      </c>
      <c r="L8" s="78">
        <v>10</v>
      </c>
      <c r="M8" s="79">
        <v>14</v>
      </c>
      <c r="N8" s="135">
        <v>11</v>
      </c>
      <c r="O8" s="33">
        <f t="shared" si="3"/>
        <v>0</v>
      </c>
      <c r="P8" s="33">
        <f t="shared" si="0"/>
        <v>0</v>
      </c>
      <c r="Q8" s="33">
        <f t="shared" si="1"/>
        <v>0</v>
      </c>
      <c r="R8" s="33">
        <f t="shared" si="2"/>
        <v>0</v>
      </c>
      <c r="S8" s="56">
        <f t="shared" si="4"/>
        <v>0</v>
      </c>
      <c r="T8" s="34">
        <f t="shared" si="5"/>
        <v>0</v>
      </c>
      <c r="U8" s="35">
        <f t="shared" si="6"/>
        <v>0</v>
      </c>
      <c r="V8" s="33">
        <v>0</v>
      </c>
      <c r="W8" s="34">
        <v>0</v>
      </c>
      <c r="X8" s="136">
        <v>0.02</v>
      </c>
      <c r="Y8" s="137">
        <v>0.021806853582554516</v>
      </c>
      <c r="Z8" s="138">
        <v>0.0173228346456692</v>
      </c>
    </row>
    <row r="9" spans="1:26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3"/>
      <c r="H9" s="262"/>
      <c r="I9" s="219"/>
      <c r="J9" s="261">
        <v>0</v>
      </c>
      <c r="K9" s="262">
        <v>0</v>
      </c>
      <c r="L9" s="85">
        <v>16</v>
      </c>
      <c r="M9" s="86">
        <v>15</v>
      </c>
      <c r="N9" s="146">
        <v>13</v>
      </c>
      <c r="O9" s="89">
        <f t="shared" si="3"/>
        <v>0</v>
      </c>
      <c r="P9" s="89">
        <f t="shared" si="0"/>
        <v>0</v>
      </c>
      <c r="Q9" s="89">
        <f t="shared" si="1"/>
        <v>0</v>
      </c>
      <c r="R9" s="89">
        <f t="shared" si="2"/>
        <v>0</v>
      </c>
      <c r="S9" s="71">
        <f t="shared" si="4"/>
        <v>0</v>
      </c>
      <c r="T9" s="90">
        <f t="shared" si="5"/>
        <v>0</v>
      </c>
      <c r="U9" s="91">
        <f t="shared" si="6"/>
        <v>0</v>
      </c>
      <c r="V9" s="89">
        <v>0</v>
      </c>
      <c r="W9" s="90">
        <v>0</v>
      </c>
      <c r="X9" s="147">
        <v>0.02</v>
      </c>
      <c r="Y9" s="148">
        <v>0.0234009360374415</v>
      </c>
      <c r="Z9" s="149">
        <v>0.0204724409448818</v>
      </c>
    </row>
    <row r="10" spans="1:26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54"/>
      <c r="H10" s="54"/>
      <c r="I10" s="29"/>
      <c r="J10" s="30">
        <v>0</v>
      </c>
      <c r="K10" s="54">
        <v>1</v>
      </c>
      <c r="L10" s="29">
        <v>18</v>
      </c>
      <c r="M10" s="30">
        <v>16</v>
      </c>
      <c r="N10" s="31">
        <v>21</v>
      </c>
      <c r="O10" s="55">
        <f t="shared" si="3"/>
        <v>0</v>
      </c>
      <c r="P10" s="55">
        <f t="shared" si="0"/>
        <v>0</v>
      </c>
      <c r="Q10" s="55">
        <f t="shared" si="1"/>
        <v>0</v>
      </c>
      <c r="R10" s="55">
        <f t="shared" si="2"/>
        <v>0</v>
      </c>
      <c r="S10" s="56">
        <f t="shared" si="4"/>
        <v>0</v>
      </c>
      <c r="T10" s="56">
        <f t="shared" si="5"/>
        <v>0</v>
      </c>
      <c r="U10" s="57">
        <f t="shared" si="6"/>
        <v>0</v>
      </c>
      <c r="V10" s="55">
        <v>0</v>
      </c>
      <c r="W10" s="56">
        <v>0.14285714285714285</v>
      </c>
      <c r="X10" s="36">
        <v>0.03</v>
      </c>
      <c r="Y10" s="37">
        <v>0.024922118380062305</v>
      </c>
      <c r="Z10" s="38">
        <v>0.0330708661417322</v>
      </c>
    </row>
    <row r="11" spans="1:26" s="145" customFormat="1" ht="13.5" customHeight="1">
      <c r="A11" s="353"/>
      <c r="B11" s="134" t="s">
        <v>6</v>
      </c>
      <c r="C11" s="29"/>
      <c r="D11" s="30"/>
      <c r="E11" s="30"/>
      <c r="F11" s="30"/>
      <c r="G11" s="54"/>
      <c r="H11" s="54"/>
      <c r="I11" s="29"/>
      <c r="J11" s="30">
        <v>0</v>
      </c>
      <c r="K11" s="54">
        <v>0</v>
      </c>
      <c r="L11" s="29">
        <v>13</v>
      </c>
      <c r="M11" s="30">
        <v>13</v>
      </c>
      <c r="N11" s="31">
        <v>23</v>
      </c>
      <c r="O11" s="55">
        <f t="shared" si="3"/>
        <v>0</v>
      </c>
      <c r="P11" s="55">
        <f t="shared" si="0"/>
        <v>0</v>
      </c>
      <c r="Q11" s="55">
        <f t="shared" si="1"/>
        <v>0</v>
      </c>
      <c r="R11" s="55">
        <f t="shared" si="2"/>
        <v>0</v>
      </c>
      <c r="S11" s="56">
        <f t="shared" si="4"/>
        <v>0</v>
      </c>
      <c r="T11" s="56">
        <f t="shared" si="5"/>
        <v>0</v>
      </c>
      <c r="U11" s="57">
        <f t="shared" si="6"/>
        <v>0</v>
      </c>
      <c r="V11" s="55">
        <v>0</v>
      </c>
      <c r="W11" s="56">
        <v>0</v>
      </c>
      <c r="X11" s="36">
        <v>0.02</v>
      </c>
      <c r="Y11" s="37">
        <v>0.020249221183800622</v>
      </c>
      <c r="Z11" s="38">
        <v>0.0362204724409448</v>
      </c>
    </row>
    <row r="12" spans="1:26" s="145" customFormat="1" ht="13.5" customHeight="1">
      <c r="A12" s="354"/>
      <c r="B12" s="139" t="s">
        <v>7</v>
      </c>
      <c r="C12" s="43"/>
      <c r="D12" s="44"/>
      <c r="E12" s="44"/>
      <c r="F12" s="44"/>
      <c r="G12" s="62"/>
      <c r="H12" s="62"/>
      <c r="I12" s="43"/>
      <c r="J12" s="44">
        <v>0</v>
      </c>
      <c r="K12" s="62">
        <v>1</v>
      </c>
      <c r="L12" s="43">
        <v>11</v>
      </c>
      <c r="M12" s="44">
        <v>4</v>
      </c>
      <c r="N12" s="45">
        <v>26</v>
      </c>
      <c r="O12" s="63">
        <f t="shared" si="3"/>
        <v>0</v>
      </c>
      <c r="P12" s="63">
        <f t="shared" si="0"/>
        <v>0</v>
      </c>
      <c r="Q12" s="63">
        <f t="shared" si="1"/>
        <v>0</v>
      </c>
      <c r="R12" s="63">
        <f t="shared" si="2"/>
        <v>0</v>
      </c>
      <c r="S12" s="64">
        <f t="shared" si="4"/>
        <v>0</v>
      </c>
      <c r="T12" s="64">
        <f t="shared" si="5"/>
        <v>0</v>
      </c>
      <c r="U12" s="65">
        <f t="shared" si="6"/>
        <v>0</v>
      </c>
      <c r="V12" s="63">
        <v>0</v>
      </c>
      <c r="W12" s="64">
        <v>0.14285714285714285</v>
      </c>
      <c r="X12" s="50">
        <v>0.02</v>
      </c>
      <c r="Y12" s="51">
        <v>0.006230529595015576</v>
      </c>
      <c r="Z12" s="52">
        <v>0.0409448818897637</v>
      </c>
    </row>
    <row r="13" spans="1:26" s="145" customFormat="1" ht="13.5" customHeight="1">
      <c r="A13" s="352">
        <v>3</v>
      </c>
      <c r="B13" s="144" t="s">
        <v>8</v>
      </c>
      <c r="C13" s="66"/>
      <c r="D13" s="67"/>
      <c r="E13" s="67">
        <v>1</v>
      </c>
      <c r="F13" s="67"/>
      <c r="G13" s="68"/>
      <c r="H13" s="68"/>
      <c r="I13" s="66">
        <v>1</v>
      </c>
      <c r="J13" s="67">
        <v>0</v>
      </c>
      <c r="K13" s="68">
        <v>0</v>
      </c>
      <c r="L13" s="66">
        <v>13</v>
      </c>
      <c r="M13" s="67">
        <v>19</v>
      </c>
      <c r="N13" s="69">
        <v>12</v>
      </c>
      <c r="O13" s="70">
        <f t="shared" si="3"/>
        <v>0</v>
      </c>
      <c r="P13" s="70">
        <f t="shared" si="0"/>
        <v>0</v>
      </c>
      <c r="Q13" s="70">
        <f t="shared" si="1"/>
        <v>0.3333333333333333</v>
      </c>
      <c r="R13" s="70">
        <f t="shared" si="2"/>
        <v>0</v>
      </c>
      <c r="S13" s="71">
        <f t="shared" si="4"/>
        <v>0</v>
      </c>
      <c r="T13" s="71">
        <f t="shared" si="5"/>
        <v>0</v>
      </c>
      <c r="U13" s="72">
        <f t="shared" si="6"/>
        <v>0.125</v>
      </c>
      <c r="V13" s="70">
        <v>0</v>
      </c>
      <c r="W13" s="71">
        <v>0</v>
      </c>
      <c r="X13" s="73">
        <v>0.02</v>
      </c>
      <c r="Y13" s="58">
        <v>0.029595015576323987</v>
      </c>
      <c r="Z13" s="59">
        <v>0.0188976377952755</v>
      </c>
    </row>
    <row r="14" spans="1:26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54"/>
      <c r="H14" s="54"/>
      <c r="I14" s="29"/>
      <c r="J14" s="30">
        <v>0</v>
      </c>
      <c r="K14" s="54">
        <v>0</v>
      </c>
      <c r="L14" s="29">
        <v>14</v>
      </c>
      <c r="M14" s="30">
        <v>10</v>
      </c>
      <c r="N14" s="31">
        <v>20</v>
      </c>
      <c r="O14" s="55">
        <f t="shared" si="3"/>
        <v>0</v>
      </c>
      <c r="P14" s="55">
        <f t="shared" si="0"/>
        <v>0</v>
      </c>
      <c r="Q14" s="55">
        <f t="shared" si="1"/>
        <v>0</v>
      </c>
      <c r="R14" s="55">
        <f t="shared" si="2"/>
        <v>0</v>
      </c>
      <c r="S14" s="56">
        <f t="shared" si="4"/>
        <v>0</v>
      </c>
      <c r="T14" s="56">
        <f t="shared" si="5"/>
        <v>0</v>
      </c>
      <c r="U14" s="57">
        <f t="shared" si="6"/>
        <v>0</v>
      </c>
      <c r="V14" s="55">
        <v>0</v>
      </c>
      <c r="W14" s="56">
        <v>0</v>
      </c>
      <c r="X14" s="36">
        <v>0.02</v>
      </c>
      <c r="Y14" s="37">
        <v>0.01557632398753894</v>
      </c>
      <c r="Z14" s="38">
        <v>0.0314960629921259</v>
      </c>
    </row>
    <row r="15" spans="1:26" s="145" customFormat="1" ht="13.5" customHeight="1">
      <c r="A15" s="353"/>
      <c r="B15" s="134" t="s">
        <v>10</v>
      </c>
      <c r="C15" s="29"/>
      <c r="D15" s="30"/>
      <c r="E15" s="30"/>
      <c r="F15" s="30"/>
      <c r="G15" s="54"/>
      <c r="H15" s="54"/>
      <c r="I15" s="29"/>
      <c r="J15" s="30">
        <v>0</v>
      </c>
      <c r="K15" s="54">
        <v>0</v>
      </c>
      <c r="L15" s="29">
        <v>19</v>
      </c>
      <c r="M15" s="30">
        <v>10</v>
      </c>
      <c r="N15" s="31">
        <v>25</v>
      </c>
      <c r="O15" s="55">
        <f t="shared" si="3"/>
        <v>0</v>
      </c>
      <c r="P15" s="55">
        <f t="shared" si="0"/>
        <v>0</v>
      </c>
      <c r="Q15" s="55">
        <f t="shared" si="1"/>
        <v>0</v>
      </c>
      <c r="R15" s="55">
        <f t="shared" si="2"/>
        <v>0</v>
      </c>
      <c r="S15" s="56">
        <f t="shared" si="4"/>
        <v>0</v>
      </c>
      <c r="T15" s="56">
        <f t="shared" si="5"/>
        <v>0</v>
      </c>
      <c r="U15" s="57">
        <f t="shared" si="6"/>
        <v>0</v>
      </c>
      <c r="V15" s="55">
        <v>0</v>
      </c>
      <c r="W15" s="56">
        <v>0</v>
      </c>
      <c r="X15" s="36">
        <v>0.03</v>
      </c>
      <c r="Y15" s="37">
        <v>0.01557632398753894</v>
      </c>
      <c r="Z15" s="38">
        <v>0.0393700787401574</v>
      </c>
    </row>
    <row r="16" spans="1:26" s="145" customFormat="1" ht="13.5" customHeight="1">
      <c r="A16" s="353"/>
      <c r="B16" s="134" t="s">
        <v>11</v>
      </c>
      <c r="C16" s="29"/>
      <c r="D16" s="30"/>
      <c r="E16" s="30">
        <v>2</v>
      </c>
      <c r="F16" s="30">
        <v>1</v>
      </c>
      <c r="G16" s="54"/>
      <c r="H16" s="54"/>
      <c r="I16" s="29">
        <v>3</v>
      </c>
      <c r="J16" s="30">
        <v>1</v>
      </c>
      <c r="K16" s="54">
        <v>0</v>
      </c>
      <c r="L16" s="29">
        <v>19</v>
      </c>
      <c r="M16" s="30">
        <v>16</v>
      </c>
      <c r="N16" s="31">
        <v>17</v>
      </c>
      <c r="O16" s="55">
        <f t="shared" si="3"/>
        <v>0</v>
      </c>
      <c r="P16" s="55">
        <f t="shared" si="0"/>
        <v>0</v>
      </c>
      <c r="Q16" s="55">
        <f t="shared" si="1"/>
        <v>0.6666666666666666</v>
      </c>
      <c r="R16" s="55">
        <f t="shared" si="2"/>
        <v>1</v>
      </c>
      <c r="S16" s="56">
        <f t="shared" si="4"/>
        <v>0</v>
      </c>
      <c r="T16" s="56">
        <f t="shared" si="5"/>
        <v>0</v>
      </c>
      <c r="U16" s="57">
        <f t="shared" si="6"/>
        <v>0.375</v>
      </c>
      <c r="V16" s="55">
        <v>0.14285714285714285</v>
      </c>
      <c r="W16" s="56">
        <v>0</v>
      </c>
      <c r="X16" s="36">
        <v>0.03</v>
      </c>
      <c r="Y16" s="37">
        <v>0.0249609984399376</v>
      </c>
      <c r="Z16" s="38">
        <v>0.026771653543307</v>
      </c>
    </row>
    <row r="17" spans="1:26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1</v>
      </c>
      <c r="F17" s="30">
        <v>0</v>
      </c>
      <c r="G17" s="54">
        <v>0</v>
      </c>
      <c r="H17" s="54">
        <v>0</v>
      </c>
      <c r="I17" s="29">
        <v>1</v>
      </c>
      <c r="J17" s="30">
        <v>3</v>
      </c>
      <c r="K17" s="54">
        <v>2</v>
      </c>
      <c r="L17" s="29">
        <v>21</v>
      </c>
      <c r="M17" s="30">
        <v>13</v>
      </c>
      <c r="N17" s="31">
        <v>20</v>
      </c>
      <c r="O17" s="55">
        <f t="shared" si="3"/>
        <v>0</v>
      </c>
      <c r="P17" s="55">
        <f t="shared" si="0"/>
        <v>0</v>
      </c>
      <c r="Q17" s="55">
        <f t="shared" si="1"/>
        <v>0.3333333333333333</v>
      </c>
      <c r="R17" s="55">
        <f t="shared" si="2"/>
        <v>0</v>
      </c>
      <c r="S17" s="56">
        <f t="shared" si="4"/>
        <v>0</v>
      </c>
      <c r="T17" s="56">
        <f t="shared" si="5"/>
        <v>0</v>
      </c>
      <c r="U17" s="57">
        <f t="shared" si="6"/>
        <v>0.125</v>
      </c>
      <c r="V17" s="55">
        <v>0.42857142857142855</v>
      </c>
      <c r="W17" s="56">
        <v>0.2857142857142857</v>
      </c>
      <c r="X17" s="36">
        <v>0.03</v>
      </c>
      <c r="Y17" s="37">
        <v>0.020123839009287926</v>
      </c>
      <c r="Z17" s="38">
        <v>0.0314465408805031</v>
      </c>
    </row>
    <row r="18" spans="1:26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1</v>
      </c>
      <c r="G18" s="87">
        <v>0</v>
      </c>
      <c r="H18" s="87">
        <v>0</v>
      </c>
      <c r="I18" s="85">
        <v>1</v>
      </c>
      <c r="J18" s="86">
        <v>0</v>
      </c>
      <c r="K18" s="87">
        <v>0</v>
      </c>
      <c r="L18" s="85">
        <v>15</v>
      </c>
      <c r="M18" s="86">
        <v>12</v>
      </c>
      <c r="N18" s="146">
        <v>22</v>
      </c>
      <c r="O18" s="89">
        <f t="shared" si="3"/>
        <v>0</v>
      </c>
      <c r="P18" s="89">
        <f t="shared" si="0"/>
        <v>0</v>
      </c>
      <c r="Q18" s="89">
        <f t="shared" si="1"/>
        <v>0</v>
      </c>
      <c r="R18" s="89">
        <f t="shared" si="2"/>
        <v>1</v>
      </c>
      <c r="S18" s="90">
        <f t="shared" si="4"/>
        <v>0</v>
      </c>
      <c r="T18" s="90">
        <f t="shared" si="5"/>
        <v>0</v>
      </c>
      <c r="U18" s="91">
        <f t="shared" si="6"/>
        <v>0.125</v>
      </c>
      <c r="V18" s="89">
        <v>0</v>
      </c>
      <c r="W18" s="90">
        <v>0</v>
      </c>
      <c r="X18" s="147">
        <v>0.02</v>
      </c>
      <c r="Y18" s="148">
        <v>0.018433179723502304</v>
      </c>
      <c r="Z18" s="149">
        <v>0.0345911949685534</v>
      </c>
    </row>
    <row r="19" spans="1:26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0</v>
      </c>
      <c r="F19" s="79">
        <v>0</v>
      </c>
      <c r="G19" s="80">
        <v>0</v>
      </c>
      <c r="H19" s="80">
        <v>0</v>
      </c>
      <c r="I19" s="78">
        <v>0</v>
      </c>
      <c r="J19" s="79">
        <v>0</v>
      </c>
      <c r="K19" s="80">
        <v>1</v>
      </c>
      <c r="L19" s="78">
        <v>15</v>
      </c>
      <c r="M19" s="79">
        <v>17</v>
      </c>
      <c r="N19" s="135">
        <v>21</v>
      </c>
      <c r="O19" s="33">
        <f t="shared" si="3"/>
        <v>0</v>
      </c>
      <c r="P19" s="33">
        <f t="shared" si="0"/>
        <v>0</v>
      </c>
      <c r="Q19" s="33">
        <f t="shared" si="1"/>
        <v>0</v>
      </c>
      <c r="R19" s="33">
        <f t="shared" si="2"/>
        <v>0</v>
      </c>
      <c r="S19" s="34">
        <f t="shared" si="4"/>
        <v>0</v>
      </c>
      <c r="T19" s="34">
        <f t="shared" si="5"/>
        <v>0</v>
      </c>
      <c r="U19" s="35">
        <f t="shared" si="6"/>
        <v>0</v>
      </c>
      <c r="V19" s="33">
        <v>0</v>
      </c>
      <c r="W19" s="34">
        <v>0.14285714285714285</v>
      </c>
      <c r="X19" s="136">
        <v>0.02</v>
      </c>
      <c r="Y19" s="137">
        <v>0.026153846153846153</v>
      </c>
      <c r="Z19" s="138">
        <v>0.0330188679245283</v>
      </c>
    </row>
    <row r="20" spans="1:26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0</v>
      </c>
      <c r="F20" s="79">
        <v>0</v>
      </c>
      <c r="G20" s="80">
        <v>0</v>
      </c>
      <c r="H20" s="80">
        <v>0</v>
      </c>
      <c r="I20" s="78">
        <v>0</v>
      </c>
      <c r="J20" s="79">
        <v>0</v>
      </c>
      <c r="K20" s="80">
        <v>0</v>
      </c>
      <c r="L20" s="78">
        <v>15</v>
      </c>
      <c r="M20" s="79">
        <v>11</v>
      </c>
      <c r="N20" s="135">
        <v>17</v>
      </c>
      <c r="O20" s="33">
        <f t="shared" si="3"/>
        <v>0</v>
      </c>
      <c r="P20" s="33">
        <f t="shared" si="0"/>
        <v>0</v>
      </c>
      <c r="Q20" s="33">
        <f t="shared" si="1"/>
        <v>0</v>
      </c>
      <c r="R20" s="33">
        <f t="shared" si="2"/>
        <v>0</v>
      </c>
      <c r="S20" s="34">
        <f t="shared" si="4"/>
        <v>0</v>
      </c>
      <c r="T20" s="34">
        <f t="shared" si="5"/>
        <v>0</v>
      </c>
      <c r="U20" s="35">
        <f t="shared" si="6"/>
        <v>0</v>
      </c>
      <c r="V20" s="33">
        <v>0</v>
      </c>
      <c r="W20" s="34">
        <v>0</v>
      </c>
      <c r="X20" s="136">
        <v>0.02</v>
      </c>
      <c r="Y20" s="137">
        <v>0.01694915254237288</v>
      </c>
      <c r="Z20" s="138">
        <v>0.0267295597484276</v>
      </c>
    </row>
    <row r="21" spans="1:26" s="150" customFormat="1" ht="13.5" customHeight="1">
      <c r="A21" s="354"/>
      <c r="B21" s="139" t="s">
        <v>16</v>
      </c>
      <c r="C21" s="81">
        <v>0</v>
      </c>
      <c r="D21" s="82">
        <v>0</v>
      </c>
      <c r="E21" s="82">
        <v>1</v>
      </c>
      <c r="F21" s="82">
        <v>0</v>
      </c>
      <c r="G21" s="83">
        <v>0</v>
      </c>
      <c r="H21" s="83">
        <v>0</v>
      </c>
      <c r="I21" s="81">
        <v>1</v>
      </c>
      <c r="J21" s="82">
        <v>1</v>
      </c>
      <c r="K21" s="83">
        <v>0</v>
      </c>
      <c r="L21" s="81">
        <v>17</v>
      </c>
      <c r="M21" s="82">
        <v>16</v>
      </c>
      <c r="N21" s="140">
        <v>9</v>
      </c>
      <c r="O21" s="47">
        <f t="shared" si="3"/>
        <v>0</v>
      </c>
      <c r="P21" s="47">
        <f t="shared" si="0"/>
        <v>0</v>
      </c>
      <c r="Q21" s="47">
        <f t="shared" si="1"/>
        <v>0.3333333333333333</v>
      </c>
      <c r="R21" s="47">
        <f t="shared" si="2"/>
        <v>0</v>
      </c>
      <c r="S21" s="48">
        <f t="shared" si="4"/>
        <v>0</v>
      </c>
      <c r="T21" s="48">
        <f t="shared" si="5"/>
        <v>0</v>
      </c>
      <c r="U21" s="49">
        <f t="shared" si="6"/>
        <v>0.125</v>
      </c>
      <c r="V21" s="47">
        <v>0.125</v>
      </c>
      <c r="W21" s="48">
        <v>0</v>
      </c>
      <c r="X21" s="141">
        <v>0.03</v>
      </c>
      <c r="Y21" s="142">
        <v>0.02457757296466974</v>
      </c>
      <c r="Z21" s="143">
        <v>0.0141732283464566</v>
      </c>
    </row>
    <row r="22" spans="1:26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0</v>
      </c>
      <c r="G22" s="87">
        <v>0</v>
      </c>
      <c r="H22" s="87">
        <v>0</v>
      </c>
      <c r="I22" s="85">
        <v>0</v>
      </c>
      <c r="J22" s="86">
        <v>1</v>
      </c>
      <c r="K22" s="87">
        <v>0</v>
      </c>
      <c r="L22" s="85">
        <v>16</v>
      </c>
      <c r="M22" s="86">
        <v>6</v>
      </c>
      <c r="N22" s="146">
        <v>9</v>
      </c>
      <c r="O22" s="89">
        <f t="shared" si="3"/>
        <v>0</v>
      </c>
      <c r="P22" s="89">
        <f t="shared" si="0"/>
        <v>0</v>
      </c>
      <c r="Q22" s="89">
        <f t="shared" si="1"/>
        <v>0</v>
      </c>
      <c r="R22" s="89">
        <f t="shared" si="2"/>
        <v>0</v>
      </c>
      <c r="S22" s="90">
        <f t="shared" si="4"/>
        <v>0</v>
      </c>
      <c r="T22" s="90">
        <f t="shared" si="5"/>
        <v>0</v>
      </c>
      <c r="U22" s="91">
        <f t="shared" si="6"/>
        <v>0</v>
      </c>
      <c r="V22" s="89">
        <v>0.125</v>
      </c>
      <c r="W22" s="90">
        <v>0</v>
      </c>
      <c r="X22" s="147">
        <v>0.03</v>
      </c>
      <c r="Y22" s="148">
        <v>0.009230769230769232</v>
      </c>
      <c r="Z22" s="149">
        <v>0.0142630744849445</v>
      </c>
    </row>
    <row r="23" spans="1:26" s="150" customFormat="1" ht="13.5" customHeight="1">
      <c r="A23" s="353">
        <v>5</v>
      </c>
      <c r="B23" s="134" t="s">
        <v>18</v>
      </c>
      <c r="C23" s="78">
        <v>0</v>
      </c>
      <c r="D23" s="79">
        <v>0</v>
      </c>
      <c r="E23" s="79">
        <v>2</v>
      </c>
      <c r="F23" s="79">
        <v>0</v>
      </c>
      <c r="G23" s="80">
        <v>0</v>
      </c>
      <c r="H23" s="80">
        <v>0</v>
      </c>
      <c r="I23" s="78">
        <v>2</v>
      </c>
      <c r="J23" s="79">
        <v>0</v>
      </c>
      <c r="K23" s="80">
        <v>0</v>
      </c>
      <c r="L23" s="78">
        <v>40</v>
      </c>
      <c r="M23" s="79">
        <v>22</v>
      </c>
      <c r="N23" s="135">
        <v>7</v>
      </c>
      <c r="O23" s="33">
        <f t="shared" si="3"/>
        <v>0</v>
      </c>
      <c r="P23" s="33">
        <f t="shared" si="0"/>
        <v>0</v>
      </c>
      <c r="Q23" s="33">
        <f t="shared" si="1"/>
        <v>0.6666666666666666</v>
      </c>
      <c r="R23" s="33">
        <f t="shared" si="2"/>
        <v>0</v>
      </c>
      <c r="S23" s="34">
        <f t="shared" si="4"/>
        <v>0</v>
      </c>
      <c r="T23" s="34">
        <f t="shared" si="5"/>
        <v>0</v>
      </c>
      <c r="U23" s="35">
        <f t="shared" si="6"/>
        <v>0.25</v>
      </c>
      <c r="V23" s="33">
        <v>0</v>
      </c>
      <c r="W23" s="34">
        <v>0</v>
      </c>
      <c r="X23" s="136">
        <v>0.06</v>
      </c>
      <c r="Y23" s="137">
        <v>0.03379416282642089</v>
      </c>
      <c r="Z23" s="138">
        <v>0.0110410094637224</v>
      </c>
    </row>
    <row r="24" spans="1:26" s="150" customFormat="1" ht="13.5" customHeight="1">
      <c r="A24" s="353"/>
      <c r="B24" s="134" t="s">
        <v>19</v>
      </c>
      <c r="C24" s="78">
        <v>0</v>
      </c>
      <c r="D24" s="79">
        <v>0</v>
      </c>
      <c r="E24" s="79">
        <v>0</v>
      </c>
      <c r="F24" s="79">
        <v>0</v>
      </c>
      <c r="G24" s="80">
        <v>0</v>
      </c>
      <c r="H24" s="80">
        <v>0</v>
      </c>
      <c r="I24" s="78">
        <v>0</v>
      </c>
      <c r="J24" s="79">
        <v>0</v>
      </c>
      <c r="K24" s="80">
        <v>0</v>
      </c>
      <c r="L24" s="78">
        <v>26</v>
      </c>
      <c r="M24" s="79">
        <v>21</v>
      </c>
      <c r="N24" s="135">
        <v>15</v>
      </c>
      <c r="O24" s="33">
        <f t="shared" si="3"/>
        <v>0</v>
      </c>
      <c r="P24" s="33">
        <f t="shared" si="0"/>
        <v>0</v>
      </c>
      <c r="Q24" s="33">
        <f t="shared" si="1"/>
        <v>0</v>
      </c>
      <c r="R24" s="33">
        <f t="shared" si="2"/>
        <v>0</v>
      </c>
      <c r="S24" s="34">
        <f t="shared" si="4"/>
        <v>0</v>
      </c>
      <c r="T24" s="34">
        <f t="shared" si="5"/>
        <v>0</v>
      </c>
      <c r="U24" s="35">
        <f t="shared" si="6"/>
        <v>0</v>
      </c>
      <c r="V24" s="33">
        <v>0</v>
      </c>
      <c r="W24" s="34">
        <v>0</v>
      </c>
      <c r="X24" s="136">
        <v>0.04</v>
      </c>
      <c r="Y24" s="137">
        <v>0.03230769230769231</v>
      </c>
      <c r="Z24" s="138">
        <v>0.0236593059936908</v>
      </c>
    </row>
    <row r="25" spans="1:26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0</v>
      </c>
      <c r="G25" s="83">
        <v>0</v>
      </c>
      <c r="H25" s="83">
        <v>0</v>
      </c>
      <c r="I25" s="81">
        <v>0</v>
      </c>
      <c r="J25" s="82">
        <v>0</v>
      </c>
      <c r="K25" s="83">
        <v>1</v>
      </c>
      <c r="L25" s="81">
        <v>12</v>
      </c>
      <c r="M25" s="82">
        <v>18</v>
      </c>
      <c r="N25" s="140">
        <v>11</v>
      </c>
      <c r="O25" s="47">
        <f t="shared" si="3"/>
        <v>0</v>
      </c>
      <c r="P25" s="47">
        <f t="shared" si="0"/>
        <v>0</v>
      </c>
      <c r="Q25" s="47">
        <f t="shared" si="1"/>
        <v>0</v>
      </c>
      <c r="R25" s="47">
        <f t="shared" si="2"/>
        <v>0</v>
      </c>
      <c r="S25" s="48">
        <f t="shared" si="4"/>
        <v>0</v>
      </c>
      <c r="T25" s="48">
        <f t="shared" si="5"/>
        <v>0</v>
      </c>
      <c r="U25" s="49">
        <f t="shared" si="6"/>
        <v>0</v>
      </c>
      <c r="V25" s="47">
        <v>0</v>
      </c>
      <c r="W25" s="48">
        <v>0.14285714285714285</v>
      </c>
      <c r="X25" s="141">
        <v>0.02</v>
      </c>
      <c r="Y25" s="142">
        <v>0.027649769585253458</v>
      </c>
      <c r="Z25" s="143">
        <v>0.0173501577287066</v>
      </c>
    </row>
    <row r="26" spans="1:26" s="150" customFormat="1" ht="13.5" customHeight="1">
      <c r="A26" s="352">
        <v>6</v>
      </c>
      <c r="B26" s="144" t="s">
        <v>21</v>
      </c>
      <c r="C26" s="85">
        <v>0</v>
      </c>
      <c r="D26" s="86">
        <v>0</v>
      </c>
      <c r="E26" s="86">
        <v>0</v>
      </c>
      <c r="F26" s="86">
        <v>0</v>
      </c>
      <c r="G26" s="87">
        <v>0</v>
      </c>
      <c r="H26" s="87">
        <v>0</v>
      </c>
      <c r="I26" s="85">
        <v>0</v>
      </c>
      <c r="J26" s="86">
        <v>0</v>
      </c>
      <c r="K26" s="87">
        <v>0</v>
      </c>
      <c r="L26" s="85">
        <v>19</v>
      </c>
      <c r="M26" s="86">
        <v>21</v>
      </c>
      <c r="N26" s="146">
        <v>14</v>
      </c>
      <c r="O26" s="89">
        <f t="shared" si="3"/>
        <v>0</v>
      </c>
      <c r="P26" s="89">
        <f t="shared" si="0"/>
        <v>0</v>
      </c>
      <c r="Q26" s="89">
        <f t="shared" si="1"/>
        <v>0</v>
      </c>
      <c r="R26" s="89">
        <f t="shared" si="2"/>
        <v>0</v>
      </c>
      <c r="S26" s="90">
        <f t="shared" si="4"/>
        <v>0</v>
      </c>
      <c r="T26" s="90">
        <f t="shared" si="5"/>
        <v>0</v>
      </c>
      <c r="U26" s="91">
        <f t="shared" si="6"/>
        <v>0</v>
      </c>
      <c r="V26" s="89">
        <v>0</v>
      </c>
      <c r="W26" s="90">
        <v>0</v>
      </c>
      <c r="X26" s="147">
        <v>0.03</v>
      </c>
      <c r="Y26" s="148">
        <v>0.03225806451612903</v>
      </c>
      <c r="Z26" s="149">
        <v>0.0220820189274448</v>
      </c>
    </row>
    <row r="27" spans="1:26" s="150" customFormat="1" ht="13.5" customHeight="1">
      <c r="A27" s="353">
        <v>6</v>
      </c>
      <c r="B27" s="134" t="s">
        <v>22</v>
      </c>
      <c r="C27" s="78">
        <v>0</v>
      </c>
      <c r="D27" s="79">
        <v>0</v>
      </c>
      <c r="E27" s="79">
        <v>0</v>
      </c>
      <c r="F27" s="79">
        <v>0</v>
      </c>
      <c r="G27" s="80">
        <v>0</v>
      </c>
      <c r="H27" s="80">
        <v>0</v>
      </c>
      <c r="I27" s="78">
        <v>0</v>
      </c>
      <c r="J27" s="79">
        <v>0</v>
      </c>
      <c r="K27" s="80">
        <v>1</v>
      </c>
      <c r="L27" s="78">
        <v>19</v>
      </c>
      <c r="M27" s="79">
        <v>18</v>
      </c>
      <c r="N27" s="135">
        <v>14</v>
      </c>
      <c r="O27" s="33">
        <f t="shared" si="3"/>
        <v>0</v>
      </c>
      <c r="P27" s="33">
        <f t="shared" si="0"/>
        <v>0</v>
      </c>
      <c r="Q27" s="33">
        <f t="shared" si="1"/>
        <v>0</v>
      </c>
      <c r="R27" s="33">
        <f t="shared" si="2"/>
        <v>0</v>
      </c>
      <c r="S27" s="34">
        <f t="shared" si="4"/>
        <v>0</v>
      </c>
      <c r="T27" s="34">
        <f t="shared" si="5"/>
        <v>0</v>
      </c>
      <c r="U27" s="35">
        <f t="shared" si="6"/>
        <v>0</v>
      </c>
      <c r="V27" s="33">
        <v>0</v>
      </c>
      <c r="W27" s="34">
        <v>0.14285714285714285</v>
      </c>
      <c r="X27" s="136">
        <v>0.03</v>
      </c>
      <c r="Y27" s="137">
        <v>0.027649769585253458</v>
      </c>
      <c r="Z27" s="138">
        <v>0.0220820189274448</v>
      </c>
    </row>
    <row r="28" spans="1:26" s="150" customFormat="1" ht="13.5" customHeight="1">
      <c r="A28" s="353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80">
        <v>0</v>
      </c>
      <c r="H28" s="80">
        <v>0</v>
      </c>
      <c r="I28" s="78">
        <v>0</v>
      </c>
      <c r="J28" s="79">
        <v>0</v>
      </c>
      <c r="K28" s="80">
        <v>0</v>
      </c>
      <c r="L28" s="78">
        <v>25</v>
      </c>
      <c r="M28" s="79">
        <v>11</v>
      </c>
      <c r="N28" s="135">
        <v>5</v>
      </c>
      <c r="O28" s="33">
        <f t="shared" si="3"/>
        <v>0</v>
      </c>
      <c r="P28" s="33">
        <f t="shared" si="0"/>
        <v>0</v>
      </c>
      <c r="Q28" s="33">
        <f t="shared" si="1"/>
        <v>0</v>
      </c>
      <c r="R28" s="33">
        <f t="shared" si="2"/>
        <v>0</v>
      </c>
      <c r="S28" s="34">
        <f t="shared" si="4"/>
        <v>0</v>
      </c>
      <c r="T28" s="34">
        <f t="shared" si="5"/>
        <v>0</v>
      </c>
      <c r="U28" s="35">
        <f t="shared" si="6"/>
        <v>0</v>
      </c>
      <c r="V28" s="33">
        <v>0</v>
      </c>
      <c r="W28" s="34">
        <v>0</v>
      </c>
      <c r="X28" s="136">
        <v>0.04</v>
      </c>
      <c r="Y28" s="137">
        <v>0.016897081413210446</v>
      </c>
      <c r="Z28" s="138">
        <v>0.00788643533123028</v>
      </c>
    </row>
    <row r="29" spans="1:26" s="150" customFormat="1" ht="13.5" customHeight="1">
      <c r="A29" s="353"/>
      <c r="B29" s="134" t="s">
        <v>24</v>
      </c>
      <c r="C29" s="78">
        <v>0</v>
      </c>
      <c r="D29" s="79">
        <v>0</v>
      </c>
      <c r="E29" s="79">
        <v>1</v>
      </c>
      <c r="F29" s="79">
        <v>0</v>
      </c>
      <c r="G29" s="80">
        <v>0</v>
      </c>
      <c r="H29" s="80">
        <v>0</v>
      </c>
      <c r="I29" s="78">
        <v>1</v>
      </c>
      <c r="J29" s="79">
        <v>0</v>
      </c>
      <c r="K29" s="80">
        <v>1</v>
      </c>
      <c r="L29" s="78">
        <v>28</v>
      </c>
      <c r="M29" s="79">
        <v>11</v>
      </c>
      <c r="N29" s="135">
        <v>9</v>
      </c>
      <c r="O29" s="33">
        <f t="shared" si="3"/>
        <v>0</v>
      </c>
      <c r="P29" s="33">
        <f t="shared" si="0"/>
        <v>0</v>
      </c>
      <c r="Q29" s="33">
        <f t="shared" si="1"/>
        <v>0.3333333333333333</v>
      </c>
      <c r="R29" s="33">
        <f t="shared" si="2"/>
        <v>0</v>
      </c>
      <c r="S29" s="34">
        <f t="shared" si="4"/>
        <v>0</v>
      </c>
      <c r="T29" s="34">
        <f t="shared" si="5"/>
        <v>0</v>
      </c>
      <c r="U29" s="35">
        <f t="shared" si="6"/>
        <v>0.125</v>
      </c>
      <c r="V29" s="33">
        <v>0</v>
      </c>
      <c r="W29" s="34">
        <v>0.14285714285714285</v>
      </c>
      <c r="X29" s="136">
        <v>0.04</v>
      </c>
      <c r="Y29" s="137">
        <v>0.016923076923076923</v>
      </c>
      <c r="Z29" s="138">
        <v>0.0142180094786729</v>
      </c>
    </row>
    <row r="30" spans="1:26" s="150" customFormat="1" ht="13.5" customHeight="1">
      <c r="A30" s="354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3">
        <v>0</v>
      </c>
      <c r="H30" s="83">
        <v>0</v>
      </c>
      <c r="I30" s="81">
        <v>0</v>
      </c>
      <c r="J30" s="82">
        <v>0</v>
      </c>
      <c r="K30" s="83">
        <v>0</v>
      </c>
      <c r="L30" s="81">
        <v>16</v>
      </c>
      <c r="M30" s="82">
        <v>15</v>
      </c>
      <c r="N30" s="140">
        <v>16</v>
      </c>
      <c r="O30" s="47">
        <f t="shared" si="3"/>
        <v>0</v>
      </c>
      <c r="P30" s="47">
        <f t="shared" si="0"/>
        <v>0</v>
      </c>
      <c r="Q30" s="47">
        <f t="shared" si="1"/>
        <v>0</v>
      </c>
      <c r="R30" s="47">
        <f t="shared" si="2"/>
        <v>0</v>
      </c>
      <c r="S30" s="48">
        <f t="shared" si="4"/>
        <v>0</v>
      </c>
      <c r="T30" s="48">
        <f t="shared" si="5"/>
        <v>0</v>
      </c>
      <c r="U30" s="49">
        <f t="shared" si="6"/>
        <v>0</v>
      </c>
      <c r="V30" s="47">
        <v>0</v>
      </c>
      <c r="W30" s="48">
        <v>0</v>
      </c>
      <c r="X30" s="141">
        <v>0.03</v>
      </c>
      <c r="Y30" s="142">
        <v>0.02304147465437788</v>
      </c>
      <c r="Z30" s="143">
        <v>0.0252764612954186</v>
      </c>
    </row>
    <row r="31" spans="1:26" s="150" customFormat="1" ht="13.5" customHeight="1">
      <c r="A31" s="352">
        <v>7</v>
      </c>
      <c r="B31" s="144" t="s">
        <v>26</v>
      </c>
      <c r="C31" s="85">
        <v>0</v>
      </c>
      <c r="D31" s="86">
        <v>0</v>
      </c>
      <c r="E31" s="86">
        <v>1</v>
      </c>
      <c r="F31" s="86">
        <v>1</v>
      </c>
      <c r="G31" s="87">
        <v>0</v>
      </c>
      <c r="H31" s="87">
        <v>0</v>
      </c>
      <c r="I31" s="85">
        <v>2</v>
      </c>
      <c r="J31" s="86">
        <v>0</v>
      </c>
      <c r="K31" s="87">
        <v>0</v>
      </c>
      <c r="L31" s="85">
        <v>20</v>
      </c>
      <c r="M31" s="86">
        <v>9</v>
      </c>
      <c r="N31" s="146">
        <v>6</v>
      </c>
      <c r="O31" s="89">
        <f t="shared" si="3"/>
        <v>0</v>
      </c>
      <c r="P31" s="89">
        <f t="shared" si="0"/>
        <v>0</v>
      </c>
      <c r="Q31" s="89">
        <f t="shared" si="1"/>
        <v>0.3333333333333333</v>
      </c>
      <c r="R31" s="89">
        <f t="shared" si="2"/>
        <v>1</v>
      </c>
      <c r="S31" s="90">
        <f t="shared" si="4"/>
        <v>0</v>
      </c>
      <c r="T31" s="90">
        <f t="shared" si="5"/>
        <v>0</v>
      </c>
      <c r="U31" s="91">
        <f t="shared" si="6"/>
        <v>0.25</v>
      </c>
      <c r="V31" s="89">
        <v>0</v>
      </c>
      <c r="W31" s="90">
        <v>0</v>
      </c>
      <c r="X31" s="147">
        <v>0.03</v>
      </c>
      <c r="Y31" s="148">
        <v>0.013803680981595092</v>
      </c>
      <c r="Z31" s="149">
        <v>0.00950871632329635</v>
      </c>
    </row>
    <row r="32" spans="1:26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1</v>
      </c>
      <c r="F32" s="79">
        <v>0</v>
      </c>
      <c r="G32" s="80">
        <v>0</v>
      </c>
      <c r="H32" s="80">
        <v>0</v>
      </c>
      <c r="I32" s="78">
        <v>1</v>
      </c>
      <c r="J32" s="79">
        <v>0</v>
      </c>
      <c r="K32" s="80">
        <v>0</v>
      </c>
      <c r="L32" s="78">
        <v>21</v>
      </c>
      <c r="M32" s="79">
        <v>17</v>
      </c>
      <c r="N32" s="135">
        <v>11</v>
      </c>
      <c r="O32" s="33">
        <f t="shared" si="3"/>
        <v>0</v>
      </c>
      <c r="P32" s="33">
        <f t="shared" si="0"/>
        <v>0</v>
      </c>
      <c r="Q32" s="33">
        <f t="shared" si="1"/>
        <v>0.3333333333333333</v>
      </c>
      <c r="R32" s="33">
        <f t="shared" si="2"/>
        <v>0</v>
      </c>
      <c r="S32" s="34">
        <f t="shared" si="4"/>
        <v>0</v>
      </c>
      <c r="T32" s="34">
        <f t="shared" si="5"/>
        <v>0</v>
      </c>
      <c r="U32" s="35">
        <f t="shared" si="6"/>
        <v>0.125</v>
      </c>
      <c r="V32" s="33">
        <v>0</v>
      </c>
      <c r="W32" s="34">
        <v>0</v>
      </c>
      <c r="X32" s="136">
        <v>0.03</v>
      </c>
      <c r="Y32" s="137">
        <v>0.02607361963190184</v>
      </c>
      <c r="Z32" s="138">
        <v>0.0173775671406003</v>
      </c>
    </row>
    <row r="33" spans="1:26" s="150" customFormat="1" ht="13.5" customHeight="1">
      <c r="A33" s="353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80">
        <v>0</v>
      </c>
      <c r="H33" s="80">
        <v>0</v>
      </c>
      <c r="I33" s="78">
        <v>0</v>
      </c>
      <c r="J33" s="79">
        <v>0</v>
      </c>
      <c r="K33" s="80">
        <v>0</v>
      </c>
      <c r="L33" s="78">
        <v>12</v>
      </c>
      <c r="M33" s="79">
        <v>18</v>
      </c>
      <c r="N33" s="135">
        <v>17</v>
      </c>
      <c r="O33" s="33">
        <f t="shared" si="3"/>
        <v>0</v>
      </c>
      <c r="P33" s="33">
        <f t="shared" si="0"/>
        <v>0</v>
      </c>
      <c r="Q33" s="33">
        <f t="shared" si="1"/>
        <v>0</v>
      </c>
      <c r="R33" s="33">
        <f t="shared" si="2"/>
        <v>0</v>
      </c>
      <c r="S33" s="34">
        <f t="shared" si="4"/>
        <v>0</v>
      </c>
      <c r="T33" s="34">
        <f t="shared" si="5"/>
        <v>0</v>
      </c>
      <c r="U33" s="35">
        <f t="shared" si="6"/>
        <v>0</v>
      </c>
      <c r="V33" s="33">
        <v>0</v>
      </c>
      <c r="W33" s="34">
        <v>0</v>
      </c>
      <c r="X33" s="136">
        <v>0.02</v>
      </c>
      <c r="Y33" s="137">
        <v>0.027607361963190184</v>
      </c>
      <c r="Z33" s="138">
        <v>0.0268987341772151</v>
      </c>
    </row>
    <row r="34" spans="1:26" s="150" customFormat="1" ht="13.5" customHeight="1">
      <c r="A34" s="354"/>
      <c r="B34" s="139" t="s">
        <v>29</v>
      </c>
      <c r="C34" s="81">
        <v>0</v>
      </c>
      <c r="D34" s="82">
        <v>0</v>
      </c>
      <c r="E34" s="82">
        <v>0</v>
      </c>
      <c r="F34" s="82">
        <v>0</v>
      </c>
      <c r="G34" s="83">
        <v>0</v>
      </c>
      <c r="H34" s="83">
        <v>0</v>
      </c>
      <c r="I34" s="81">
        <v>0</v>
      </c>
      <c r="J34" s="82">
        <v>0</v>
      </c>
      <c r="K34" s="83">
        <v>0</v>
      </c>
      <c r="L34" s="81">
        <v>19</v>
      </c>
      <c r="M34" s="82">
        <v>15</v>
      </c>
      <c r="N34" s="140">
        <v>10</v>
      </c>
      <c r="O34" s="47">
        <f t="shared" si="3"/>
        <v>0</v>
      </c>
      <c r="P34" s="47">
        <f t="shared" si="0"/>
        <v>0</v>
      </c>
      <c r="Q34" s="47">
        <f t="shared" si="1"/>
        <v>0</v>
      </c>
      <c r="R34" s="47">
        <f t="shared" si="2"/>
        <v>0</v>
      </c>
      <c r="S34" s="48">
        <f t="shared" si="4"/>
        <v>0</v>
      </c>
      <c r="T34" s="48">
        <f t="shared" si="5"/>
        <v>0</v>
      </c>
      <c r="U34" s="49">
        <f t="shared" si="6"/>
        <v>0</v>
      </c>
      <c r="V34" s="47">
        <v>0</v>
      </c>
      <c r="W34" s="48">
        <v>0</v>
      </c>
      <c r="X34" s="141">
        <v>0.03</v>
      </c>
      <c r="Y34" s="142">
        <v>0.023006134969325152</v>
      </c>
      <c r="Z34" s="143">
        <v>0.0157977883096366</v>
      </c>
    </row>
    <row r="35" spans="1:26" s="150" customFormat="1" ht="13.5" customHeight="1">
      <c r="A35" s="352">
        <v>8</v>
      </c>
      <c r="B35" s="144" t="s">
        <v>30</v>
      </c>
      <c r="C35" s="85">
        <v>0</v>
      </c>
      <c r="D35" s="86">
        <v>0</v>
      </c>
      <c r="E35" s="86">
        <v>1</v>
      </c>
      <c r="F35" s="86">
        <v>0</v>
      </c>
      <c r="G35" s="87">
        <v>0</v>
      </c>
      <c r="H35" s="87">
        <v>0</v>
      </c>
      <c r="I35" s="85">
        <v>1</v>
      </c>
      <c r="J35" s="86">
        <v>0</v>
      </c>
      <c r="K35" s="87">
        <v>0</v>
      </c>
      <c r="L35" s="85">
        <v>16</v>
      </c>
      <c r="M35" s="86">
        <v>24</v>
      </c>
      <c r="N35" s="146">
        <v>21</v>
      </c>
      <c r="O35" s="89">
        <f t="shared" si="3"/>
        <v>0</v>
      </c>
      <c r="P35" s="89">
        <f t="shared" si="0"/>
        <v>0</v>
      </c>
      <c r="Q35" s="89">
        <f t="shared" si="1"/>
        <v>0.3333333333333333</v>
      </c>
      <c r="R35" s="89">
        <f t="shared" si="2"/>
        <v>0</v>
      </c>
      <c r="S35" s="90">
        <f t="shared" si="4"/>
        <v>0</v>
      </c>
      <c r="T35" s="90">
        <f t="shared" si="5"/>
        <v>0</v>
      </c>
      <c r="U35" s="91">
        <f t="shared" si="6"/>
        <v>0.125</v>
      </c>
      <c r="V35" s="89">
        <v>0</v>
      </c>
      <c r="W35" s="90">
        <v>0</v>
      </c>
      <c r="X35" s="147">
        <v>0.03</v>
      </c>
      <c r="Y35" s="148">
        <v>0.03686635944700461</v>
      </c>
      <c r="Z35" s="149">
        <v>0.0331230283911672</v>
      </c>
    </row>
    <row r="36" spans="1:26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0</v>
      </c>
      <c r="F36" s="79">
        <v>0</v>
      </c>
      <c r="G36" s="80">
        <v>0</v>
      </c>
      <c r="H36" s="80">
        <v>0</v>
      </c>
      <c r="I36" s="78">
        <v>0</v>
      </c>
      <c r="J36" s="79">
        <v>1</v>
      </c>
      <c r="K36" s="80">
        <v>0</v>
      </c>
      <c r="L36" s="78">
        <v>9</v>
      </c>
      <c r="M36" s="79">
        <v>20</v>
      </c>
      <c r="N36" s="135">
        <v>14</v>
      </c>
      <c r="O36" s="33">
        <f t="shared" si="3"/>
        <v>0</v>
      </c>
      <c r="P36" s="33">
        <f t="shared" si="0"/>
        <v>0</v>
      </c>
      <c r="Q36" s="33">
        <f t="shared" si="1"/>
        <v>0</v>
      </c>
      <c r="R36" s="33">
        <f t="shared" si="2"/>
        <v>0</v>
      </c>
      <c r="S36" s="34">
        <f t="shared" si="4"/>
        <v>0</v>
      </c>
      <c r="T36" s="34">
        <f t="shared" si="5"/>
        <v>0</v>
      </c>
      <c r="U36" s="35">
        <f t="shared" si="6"/>
        <v>0</v>
      </c>
      <c r="V36" s="33">
        <v>0.125</v>
      </c>
      <c r="W36" s="34">
        <v>0</v>
      </c>
      <c r="X36" s="136">
        <v>0.02</v>
      </c>
      <c r="Y36" s="137">
        <v>0.031055900621118012</v>
      </c>
      <c r="Z36" s="138">
        <v>0.0221518987341772</v>
      </c>
    </row>
    <row r="37" spans="1:26" s="150" customFormat="1" ht="13.5" customHeight="1">
      <c r="A37" s="353"/>
      <c r="B37" s="134" t="s">
        <v>32</v>
      </c>
      <c r="C37" s="78">
        <v>0</v>
      </c>
      <c r="D37" s="79">
        <v>0</v>
      </c>
      <c r="E37" s="79">
        <v>0</v>
      </c>
      <c r="F37" s="79">
        <v>0</v>
      </c>
      <c r="G37" s="80">
        <v>0</v>
      </c>
      <c r="H37" s="80">
        <v>0</v>
      </c>
      <c r="I37" s="78">
        <v>0</v>
      </c>
      <c r="J37" s="79">
        <v>1</v>
      </c>
      <c r="K37" s="80">
        <v>1</v>
      </c>
      <c r="L37" s="78">
        <v>22</v>
      </c>
      <c r="M37" s="79">
        <v>20</v>
      </c>
      <c r="N37" s="135">
        <v>11</v>
      </c>
      <c r="O37" s="33">
        <f aca="true" t="shared" si="7" ref="O37:O58">C37</f>
        <v>0</v>
      </c>
      <c r="P37" s="33">
        <f aca="true" t="shared" si="8" ref="P37:P58">D37</f>
        <v>0</v>
      </c>
      <c r="Q37" s="33">
        <f aca="true" t="shared" si="9" ref="Q37:Q58">E37/3</f>
        <v>0</v>
      </c>
      <c r="R37" s="33">
        <f aca="true" t="shared" si="10" ref="R37:R58">F37</f>
        <v>0</v>
      </c>
      <c r="S37" s="34">
        <f t="shared" si="4"/>
        <v>0</v>
      </c>
      <c r="T37" s="34">
        <f aca="true" t="shared" si="11" ref="T37:T58">H37</f>
        <v>0</v>
      </c>
      <c r="U37" s="35">
        <f t="shared" si="6"/>
        <v>0</v>
      </c>
      <c r="V37" s="33">
        <v>0.125</v>
      </c>
      <c r="W37" s="34">
        <v>0.14285714285714285</v>
      </c>
      <c r="X37" s="136">
        <v>0.04</v>
      </c>
      <c r="Y37" s="137">
        <v>0.030816640986132512</v>
      </c>
      <c r="Z37" s="138">
        <v>0.018363939899833</v>
      </c>
    </row>
    <row r="38" spans="1:26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0</v>
      </c>
      <c r="F38" s="79">
        <v>0</v>
      </c>
      <c r="G38" s="80">
        <v>0</v>
      </c>
      <c r="H38" s="80">
        <v>0</v>
      </c>
      <c r="I38" s="78">
        <v>0</v>
      </c>
      <c r="J38" s="79">
        <v>1</v>
      </c>
      <c r="K38" s="80">
        <v>3</v>
      </c>
      <c r="L38" s="78">
        <v>18</v>
      </c>
      <c r="M38" s="79">
        <v>21</v>
      </c>
      <c r="N38" s="135">
        <v>20</v>
      </c>
      <c r="O38" s="33">
        <f t="shared" si="7"/>
        <v>0</v>
      </c>
      <c r="P38" s="33">
        <f t="shared" si="8"/>
        <v>0</v>
      </c>
      <c r="Q38" s="33">
        <f t="shared" si="9"/>
        <v>0</v>
      </c>
      <c r="R38" s="33">
        <f t="shared" si="10"/>
        <v>0</v>
      </c>
      <c r="S38" s="34">
        <f t="shared" si="4"/>
        <v>0</v>
      </c>
      <c r="T38" s="34">
        <f t="shared" si="11"/>
        <v>0</v>
      </c>
      <c r="U38" s="35">
        <f t="shared" si="6"/>
        <v>0</v>
      </c>
      <c r="V38" s="33">
        <v>0.125</v>
      </c>
      <c r="W38" s="34">
        <v>0.42857142857142855</v>
      </c>
      <c r="X38" s="136">
        <v>0.03</v>
      </c>
      <c r="Y38" s="137">
        <v>0.03215926493108729</v>
      </c>
      <c r="Z38" s="138">
        <v>0.0314960629921259</v>
      </c>
    </row>
    <row r="39" spans="1:26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0</v>
      </c>
      <c r="G39" s="83">
        <v>0</v>
      </c>
      <c r="H39" s="83">
        <v>0</v>
      </c>
      <c r="I39" s="81">
        <v>0</v>
      </c>
      <c r="J39" s="82">
        <v>0</v>
      </c>
      <c r="K39" s="83">
        <v>1</v>
      </c>
      <c r="L39" s="81">
        <v>13</v>
      </c>
      <c r="M39" s="82">
        <v>24</v>
      </c>
      <c r="N39" s="140">
        <v>15</v>
      </c>
      <c r="O39" s="47">
        <f t="shared" si="7"/>
        <v>0</v>
      </c>
      <c r="P39" s="47">
        <f t="shared" si="8"/>
        <v>0</v>
      </c>
      <c r="Q39" s="47">
        <f t="shared" si="9"/>
        <v>0</v>
      </c>
      <c r="R39" s="47">
        <f t="shared" si="10"/>
        <v>0</v>
      </c>
      <c r="S39" s="48">
        <f t="shared" si="4"/>
        <v>0</v>
      </c>
      <c r="T39" s="48">
        <f t="shared" si="11"/>
        <v>0</v>
      </c>
      <c r="U39" s="49">
        <f t="shared" si="6"/>
        <v>0</v>
      </c>
      <c r="V39" s="47">
        <v>0</v>
      </c>
      <c r="W39" s="48">
        <v>0.14285714285714285</v>
      </c>
      <c r="X39" s="141">
        <v>0.02</v>
      </c>
      <c r="Y39" s="137">
        <v>0.036753445635528334</v>
      </c>
      <c r="Z39" s="138">
        <v>0.0236593059936908</v>
      </c>
    </row>
    <row r="40" spans="1:26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7">
        <v>0</v>
      </c>
      <c r="H40" s="87">
        <v>0</v>
      </c>
      <c r="I40" s="85">
        <v>0</v>
      </c>
      <c r="J40" s="86">
        <v>0</v>
      </c>
      <c r="K40" s="87">
        <v>1</v>
      </c>
      <c r="L40" s="85">
        <v>14</v>
      </c>
      <c r="M40" s="86">
        <v>13</v>
      </c>
      <c r="N40" s="146">
        <v>16</v>
      </c>
      <c r="O40" s="89">
        <f t="shared" si="7"/>
        <v>0</v>
      </c>
      <c r="P40" s="89">
        <f t="shared" si="8"/>
        <v>0</v>
      </c>
      <c r="Q40" s="89">
        <f t="shared" si="9"/>
        <v>0</v>
      </c>
      <c r="R40" s="89">
        <f t="shared" si="10"/>
        <v>0</v>
      </c>
      <c r="S40" s="90">
        <f t="shared" si="4"/>
        <v>0</v>
      </c>
      <c r="T40" s="90">
        <f t="shared" si="11"/>
        <v>0</v>
      </c>
      <c r="U40" s="91">
        <f t="shared" si="6"/>
        <v>0</v>
      </c>
      <c r="V40" s="89">
        <v>0</v>
      </c>
      <c r="W40" s="90">
        <v>0.14285714285714285</v>
      </c>
      <c r="X40" s="147">
        <v>0.02</v>
      </c>
      <c r="Y40" s="148">
        <v>0.019908116385911178</v>
      </c>
      <c r="Z40" s="149">
        <v>0.0252365930599369</v>
      </c>
    </row>
    <row r="41" spans="1:26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0</v>
      </c>
      <c r="F41" s="79">
        <v>0</v>
      </c>
      <c r="G41" s="80">
        <v>0</v>
      </c>
      <c r="H41" s="80">
        <v>0</v>
      </c>
      <c r="I41" s="78">
        <v>0</v>
      </c>
      <c r="J41" s="79">
        <v>0</v>
      </c>
      <c r="K41" s="80">
        <v>3</v>
      </c>
      <c r="L41" s="78">
        <v>8</v>
      </c>
      <c r="M41" s="79">
        <v>8</v>
      </c>
      <c r="N41" s="135">
        <v>15</v>
      </c>
      <c r="O41" s="33">
        <f t="shared" si="7"/>
        <v>0</v>
      </c>
      <c r="P41" s="33">
        <f t="shared" si="8"/>
        <v>0</v>
      </c>
      <c r="Q41" s="33">
        <f t="shared" si="9"/>
        <v>0</v>
      </c>
      <c r="R41" s="33">
        <f t="shared" si="10"/>
        <v>0</v>
      </c>
      <c r="S41" s="34">
        <f t="shared" si="4"/>
        <v>0</v>
      </c>
      <c r="T41" s="34">
        <f t="shared" si="11"/>
        <v>0</v>
      </c>
      <c r="U41" s="35">
        <f t="shared" si="6"/>
        <v>0</v>
      </c>
      <c r="V41" s="33">
        <v>0</v>
      </c>
      <c r="W41" s="34">
        <v>0.42857142857142855</v>
      </c>
      <c r="X41" s="136">
        <v>0.01</v>
      </c>
      <c r="Y41" s="137">
        <v>0.012269938650306749</v>
      </c>
      <c r="Z41" s="138">
        <v>0.0236593059936908</v>
      </c>
    </row>
    <row r="42" spans="1:26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80">
        <v>0</v>
      </c>
      <c r="H42" s="80">
        <v>0</v>
      </c>
      <c r="I42" s="78">
        <v>0</v>
      </c>
      <c r="J42" s="79">
        <v>0</v>
      </c>
      <c r="K42" s="80">
        <v>17</v>
      </c>
      <c r="L42" s="78">
        <v>13</v>
      </c>
      <c r="M42" s="79">
        <v>8</v>
      </c>
      <c r="N42" s="135">
        <v>25</v>
      </c>
      <c r="O42" s="33">
        <f t="shared" si="7"/>
        <v>0</v>
      </c>
      <c r="P42" s="33">
        <f t="shared" si="8"/>
        <v>0</v>
      </c>
      <c r="Q42" s="33">
        <f t="shared" si="9"/>
        <v>0</v>
      </c>
      <c r="R42" s="33">
        <f t="shared" si="10"/>
        <v>0</v>
      </c>
      <c r="S42" s="34">
        <f t="shared" si="4"/>
        <v>0</v>
      </c>
      <c r="T42" s="34">
        <f t="shared" si="11"/>
        <v>0</v>
      </c>
      <c r="U42" s="35">
        <f t="shared" si="6"/>
        <v>0</v>
      </c>
      <c r="V42" s="33">
        <v>0</v>
      </c>
      <c r="W42" s="34">
        <v>2.4285714285714284</v>
      </c>
      <c r="X42" s="136">
        <v>0.02</v>
      </c>
      <c r="Y42" s="137">
        <v>0.01228878648233487</v>
      </c>
      <c r="Z42" s="138">
        <v>0.0395569620253164</v>
      </c>
    </row>
    <row r="43" spans="1:26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0</v>
      </c>
      <c r="F43" s="82">
        <v>0</v>
      </c>
      <c r="G43" s="83">
        <v>0</v>
      </c>
      <c r="H43" s="83">
        <v>0</v>
      </c>
      <c r="I43" s="81">
        <v>0</v>
      </c>
      <c r="J43" s="82">
        <v>0</v>
      </c>
      <c r="K43" s="83">
        <v>25</v>
      </c>
      <c r="L43" s="81">
        <v>10</v>
      </c>
      <c r="M43" s="82">
        <v>11</v>
      </c>
      <c r="N43" s="140">
        <v>31</v>
      </c>
      <c r="O43" s="47">
        <f t="shared" si="7"/>
        <v>0</v>
      </c>
      <c r="P43" s="47">
        <f t="shared" si="8"/>
        <v>0</v>
      </c>
      <c r="Q43" s="47">
        <f t="shared" si="9"/>
        <v>0</v>
      </c>
      <c r="R43" s="47">
        <f t="shared" si="10"/>
        <v>0</v>
      </c>
      <c r="S43" s="48">
        <f t="shared" si="4"/>
        <v>0</v>
      </c>
      <c r="T43" s="48">
        <f t="shared" si="11"/>
        <v>0</v>
      </c>
      <c r="U43" s="49">
        <f t="shared" si="6"/>
        <v>0</v>
      </c>
      <c r="V43" s="47">
        <v>0</v>
      </c>
      <c r="W43" s="48">
        <v>3.5714285714285716</v>
      </c>
      <c r="X43" s="141">
        <v>0.02</v>
      </c>
      <c r="Y43" s="142">
        <v>0.016845329249617153</v>
      </c>
      <c r="Z43" s="143">
        <v>0.0489731437598736</v>
      </c>
    </row>
    <row r="44" spans="1:26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0</v>
      </c>
      <c r="G44" s="87">
        <v>0</v>
      </c>
      <c r="H44" s="87">
        <v>0</v>
      </c>
      <c r="I44" s="85">
        <v>0</v>
      </c>
      <c r="J44" s="86">
        <v>0</v>
      </c>
      <c r="K44" s="87">
        <v>9</v>
      </c>
      <c r="L44" s="85">
        <v>4</v>
      </c>
      <c r="M44" s="86">
        <v>14</v>
      </c>
      <c r="N44" s="146">
        <v>24</v>
      </c>
      <c r="O44" s="89">
        <f t="shared" si="7"/>
        <v>0</v>
      </c>
      <c r="P44" s="89">
        <f t="shared" si="8"/>
        <v>0</v>
      </c>
      <c r="Q44" s="89">
        <f t="shared" si="9"/>
        <v>0</v>
      </c>
      <c r="R44" s="89">
        <f t="shared" si="10"/>
        <v>0</v>
      </c>
      <c r="S44" s="90">
        <f t="shared" si="4"/>
        <v>0</v>
      </c>
      <c r="T44" s="90">
        <f t="shared" si="11"/>
        <v>0</v>
      </c>
      <c r="U44" s="91">
        <f t="shared" si="6"/>
        <v>0</v>
      </c>
      <c r="V44" s="89">
        <v>0</v>
      </c>
      <c r="W44" s="90">
        <v>1.2857142857142858</v>
      </c>
      <c r="X44" s="147">
        <v>0.01</v>
      </c>
      <c r="Y44" s="148">
        <v>0.021439509954058193</v>
      </c>
      <c r="Z44" s="149">
        <v>0.0378548895899053</v>
      </c>
    </row>
    <row r="45" spans="1:26" s="150" customFormat="1" ht="13.5" customHeight="1">
      <c r="A45" s="353">
        <v>10</v>
      </c>
      <c r="B45" s="134" t="s">
        <v>40</v>
      </c>
      <c r="C45" s="78">
        <v>0</v>
      </c>
      <c r="D45" s="79">
        <v>0</v>
      </c>
      <c r="E45" s="79">
        <v>0</v>
      </c>
      <c r="F45" s="79">
        <v>0</v>
      </c>
      <c r="G45" s="80">
        <v>0</v>
      </c>
      <c r="H45" s="80">
        <v>0</v>
      </c>
      <c r="I45" s="78">
        <v>0</v>
      </c>
      <c r="J45" s="79">
        <v>0</v>
      </c>
      <c r="K45" s="80">
        <v>0</v>
      </c>
      <c r="L45" s="78">
        <v>11</v>
      </c>
      <c r="M45" s="79">
        <v>6</v>
      </c>
      <c r="N45" s="135">
        <v>10</v>
      </c>
      <c r="O45" s="33">
        <f t="shared" si="7"/>
        <v>0</v>
      </c>
      <c r="P45" s="33">
        <f t="shared" si="8"/>
        <v>0</v>
      </c>
      <c r="Q45" s="33">
        <f t="shared" si="9"/>
        <v>0</v>
      </c>
      <c r="R45" s="33">
        <f t="shared" si="10"/>
        <v>0</v>
      </c>
      <c r="S45" s="34">
        <f t="shared" si="4"/>
        <v>0</v>
      </c>
      <c r="T45" s="34">
        <f t="shared" si="11"/>
        <v>0</v>
      </c>
      <c r="U45" s="35">
        <f t="shared" si="6"/>
        <v>0</v>
      </c>
      <c r="V45" s="33">
        <v>0</v>
      </c>
      <c r="W45" s="34">
        <v>0</v>
      </c>
      <c r="X45" s="136">
        <v>0.02</v>
      </c>
      <c r="Y45" s="137">
        <v>0.009188361408882083</v>
      </c>
      <c r="Z45" s="138">
        <v>0.0158478605388272</v>
      </c>
    </row>
    <row r="46" spans="1:26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0</v>
      </c>
      <c r="G46" s="80">
        <v>0</v>
      </c>
      <c r="H46" s="80">
        <v>0</v>
      </c>
      <c r="I46" s="78">
        <v>0</v>
      </c>
      <c r="J46" s="79">
        <v>0</v>
      </c>
      <c r="K46" s="80">
        <v>0</v>
      </c>
      <c r="L46" s="78">
        <v>16</v>
      </c>
      <c r="M46" s="79">
        <v>11</v>
      </c>
      <c r="N46" s="135">
        <v>9</v>
      </c>
      <c r="O46" s="33">
        <f t="shared" si="7"/>
        <v>0</v>
      </c>
      <c r="P46" s="33">
        <f t="shared" si="8"/>
        <v>0</v>
      </c>
      <c r="Q46" s="33">
        <f t="shared" si="9"/>
        <v>0</v>
      </c>
      <c r="R46" s="33">
        <f t="shared" si="10"/>
        <v>0</v>
      </c>
      <c r="S46" s="34">
        <f t="shared" si="4"/>
        <v>0</v>
      </c>
      <c r="T46" s="34">
        <f t="shared" si="11"/>
        <v>0</v>
      </c>
      <c r="U46" s="35">
        <f t="shared" si="6"/>
        <v>0</v>
      </c>
      <c r="V46" s="33">
        <v>0</v>
      </c>
      <c r="W46" s="34">
        <v>0</v>
      </c>
      <c r="X46" s="136">
        <v>0.03</v>
      </c>
      <c r="Y46" s="137">
        <v>0.01687116564417178</v>
      </c>
      <c r="Z46" s="138">
        <v>0.0141509433962264</v>
      </c>
    </row>
    <row r="47" spans="1:26" s="150" customFormat="1" ht="13.5" customHeight="1">
      <c r="A47" s="354"/>
      <c r="B47" s="139" t="s">
        <v>42</v>
      </c>
      <c r="C47" s="81">
        <v>0</v>
      </c>
      <c r="D47" s="82">
        <v>0</v>
      </c>
      <c r="E47" s="82">
        <v>0</v>
      </c>
      <c r="F47" s="82">
        <v>0</v>
      </c>
      <c r="G47" s="83">
        <v>0</v>
      </c>
      <c r="H47" s="83">
        <v>0</v>
      </c>
      <c r="I47" s="81">
        <v>0</v>
      </c>
      <c r="J47" s="82">
        <v>1</v>
      </c>
      <c r="K47" s="83">
        <v>0</v>
      </c>
      <c r="L47" s="81">
        <v>7</v>
      </c>
      <c r="M47" s="82">
        <v>9</v>
      </c>
      <c r="N47" s="140">
        <v>10</v>
      </c>
      <c r="O47" s="47">
        <f t="shared" si="7"/>
        <v>0</v>
      </c>
      <c r="P47" s="47">
        <f t="shared" si="8"/>
        <v>0</v>
      </c>
      <c r="Q47" s="47">
        <f t="shared" si="9"/>
        <v>0</v>
      </c>
      <c r="R47" s="47">
        <f t="shared" si="10"/>
        <v>0</v>
      </c>
      <c r="S47" s="48">
        <f t="shared" si="4"/>
        <v>0</v>
      </c>
      <c r="T47" s="48">
        <f t="shared" si="11"/>
        <v>0</v>
      </c>
      <c r="U47" s="49">
        <f t="shared" si="6"/>
        <v>0</v>
      </c>
      <c r="V47" s="47">
        <v>0.125</v>
      </c>
      <c r="W47" s="48">
        <v>0</v>
      </c>
      <c r="X47" s="141">
        <v>0.01</v>
      </c>
      <c r="Y47" s="142">
        <v>0.013782542113323124</v>
      </c>
      <c r="Z47" s="143">
        <v>0.0157480314960629</v>
      </c>
    </row>
    <row r="48" spans="1:26" s="150" customFormat="1" ht="13.5" customHeight="1">
      <c r="A48" s="352">
        <v>11</v>
      </c>
      <c r="B48" s="134" t="s">
        <v>43</v>
      </c>
      <c r="C48" s="78">
        <v>0</v>
      </c>
      <c r="D48" s="79">
        <v>0</v>
      </c>
      <c r="E48" s="79">
        <v>0</v>
      </c>
      <c r="F48" s="79">
        <v>0</v>
      </c>
      <c r="G48" s="80">
        <v>0</v>
      </c>
      <c r="H48" s="80">
        <v>0</v>
      </c>
      <c r="I48" s="78">
        <v>0</v>
      </c>
      <c r="J48" s="79">
        <v>0</v>
      </c>
      <c r="K48" s="80">
        <v>0</v>
      </c>
      <c r="L48" s="78">
        <v>15</v>
      </c>
      <c r="M48" s="79">
        <v>18</v>
      </c>
      <c r="N48" s="135">
        <v>8</v>
      </c>
      <c r="O48" s="33">
        <f t="shared" si="7"/>
        <v>0</v>
      </c>
      <c r="P48" s="33">
        <f t="shared" si="8"/>
        <v>0</v>
      </c>
      <c r="Q48" s="33">
        <f t="shared" si="9"/>
        <v>0</v>
      </c>
      <c r="R48" s="33">
        <f t="shared" si="10"/>
        <v>0</v>
      </c>
      <c r="S48" s="34">
        <f t="shared" si="4"/>
        <v>0</v>
      </c>
      <c r="T48" s="34">
        <f t="shared" si="11"/>
        <v>0</v>
      </c>
      <c r="U48" s="35">
        <f t="shared" si="6"/>
        <v>0</v>
      </c>
      <c r="V48" s="33">
        <v>0</v>
      </c>
      <c r="W48" s="34">
        <v>0</v>
      </c>
      <c r="X48" s="136">
        <v>0.02</v>
      </c>
      <c r="Y48" s="137">
        <v>0.027565084226646247</v>
      </c>
      <c r="Z48" s="138">
        <v>0.0125786163522012</v>
      </c>
    </row>
    <row r="49" spans="1:26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0</v>
      </c>
      <c r="F49" s="79">
        <v>0</v>
      </c>
      <c r="G49" s="80">
        <v>0</v>
      </c>
      <c r="H49" s="80">
        <v>0</v>
      </c>
      <c r="I49" s="78">
        <v>0</v>
      </c>
      <c r="J49" s="79">
        <v>0</v>
      </c>
      <c r="K49" s="80">
        <v>0</v>
      </c>
      <c r="L49" s="78">
        <v>19</v>
      </c>
      <c r="M49" s="79">
        <v>10</v>
      </c>
      <c r="N49" s="135">
        <v>5</v>
      </c>
      <c r="O49" s="33">
        <f t="shared" si="7"/>
        <v>0</v>
      </c>
      <c r="P49" s="33">
        <f t="shared" si="8"/>
        <v>0</v>
      </c>
      <c r="Q49" s="33">
        <f t="shared" si="9"/>
        <v>0</v>
      </c>
      <c r="R49" s="33">
        <f t="shared" si="10"/>
        <v>0</v>
      </c>
      <c r="S49" s="34">
        <f t="shared" si="4"/>
        <v>0</v>
      </c>
      <c r="T49" s="34">
        <f t="shared" si="11"/>
        <v>0</v>
      </c>
      <c r="U49" s="35">
        <f t="shared" si="6"/>
        <v>0</v>
      </c>
      <c r="V49" s="33">
        <v>0</v>
      </c>
      <c r="W49" s="34">
        <v>0</v>
      </c>
      <c r="X49" s="136">
        <v>0.03</v>
      </c>
      <c r="Y49" s="137">
        <v>0.015313935681470138</v>
      </c>
      <c r="Z49" s="138">
        <v>0.00787401574803149</v>
      </c>
    </row>
    <row r="50" spans="1:26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0</v>
      </c>
      <c r="F50" s="79">
        <v>0</v>
      </c>
      <c r="G50" s="80">
        <v>0</v>
      </c>
      <c r="H50" s="80">
        <v>0</v>
      </c>
      <c r="I50" s="78">
        <v>0</v>
      </c>
      <c r="J50" s="79">
        <v>0</v>
      </c>
      <c r="K50" s="80">
        <v>0</v>
      </c>
      <c r="L50" s="78">
        <v>14</v>
      </c>
      <c r="M50" s="79">
        <v>7</v>
      </c>
      <c r="N50" s="135">
        <v>9</v>
      </c>
      <c r="O50" s="33">
        <f t="shared" si="7"/>
        <v>0</v>
      </c>
      <c r="P50" s="33">
        <f t="shared" si="8"/>
        <v>0</v>
      </c>
      <c r="Q50" s="33">
        <f t="shared" si="9"/>
        <v>0</v>
      </c>
      <c r="R50" s="33">
        <f t="shared" si="10"/>
        <v>0</v>
      </c>
      <c r="S50" s="34">
        <f t="shared" si="4"/>
        <v>0</v>
      </c>
      <c r="T50" s="34">
        <f t="shared" si="11"/>
        <v>0</v>
      </c>
      <c r="U50" s="35">
        <f t="shared" si="6"/>
        <v>0</v>
      </c>
      <c r="V50" s="33">
        <v>0</v>
      </c>
      <c r="W50" s="34">
        <v>0</v>
      </c>
      <c r="X50" s="136">
        <v>0.02</v>
      </c>
      <c r="Y50" s="137">
        <v>0.010752688172043012</v>
      </c>
      <c r="Z50" s="138">
        <v>0.0141509433962264</v>
      </c>
    </row>
    <row r="51" spans="1:26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0</v>
      </c>
      <c r="F51" s="79">
        <v>0</v>
      </c>
      <c r="G51" s="80">
        <v>0</v>
      </c>
      <c r="H51" s="80">
        <v>0</v>
      </c>
      <c r="I51" s="78">
        <v>0</v>
      </c>
      <c r="J51" s="79">
        <v>0</v>
      </c>
      <c r="K51" s="80">
        <v>0</v>
      </c>
      <c r="L51" s="78">
        <v>7</v>
      </c>
      <c r="M51" s="79">
        <v>10</v>
      </c>
      <c r="N51" s="135">
        <v>9</v>
      </c>
      <c r="O51" s="33">
        <f t="shared" si="7"/>
        <v>0</v>
      </c>
      <c r="P51" s="33">
        <f t="shared" si="8"/>
        <v>0</v>
      </c>
      <c r="Q51" s="33">
        <f t="shared" si="9"/>
        <v>0</v>
      </c>
      <c r="R51" s="33">
        <f t="shared" si="10"/>
        <v>0</v>
      </c>
      <c r="S51" s="34">
        <f t="shared" si="4"/>
        <v>0</v>
      </c>
      <c r="T51" s="34">
        <f t="shared" si="11"/>
        <v>0</v>
      </c>
      <c r="U51" s="35">
        <f t="shared" si="6"/>
        <v>0</v>
      </c>
      <c r="V51" s="33">
        <v>0</v>
      </c>
      <c r="W51" s="34">
        <v>0</v>
      </c>
      <c r="X51" s="136">
        <v>0.01</v>
      </c>
      <c r="Y51" s="137">
        <v>0.015313935681470138</v>
      </c>
      <c r="Z51" s="138">
        <v>0.0141732283464566</v>
      </c>
    </row>
    <row r="52" spans="1:26" s="150" customFormat="1" ht="13.5" customHeight="1">
      <c r="A52" s="354"/>
      <c r="B52" s="139" t="s">
        <v>47</v>
      </c>
      <c r="C52" s="81">
        <v>0</v>
      </c>
      <c r="D52" s="82">
        <v>0</v>
      </c>
      <c r="E52" s="82">
        <v>0</v>
      </c>
      <c r="F52" s="82">
        <v>0</v>
      </c>
      <c r="G52" s="83">
        <v>0</v>
      </c>
      <c r="H52" s="83">
        <v>0</v>
      </c>
      <c r="I52" s="81">
        <v>0</v>
      </c>
      <c r="J52" s="82">
        <v>0</v>
      </c>
      <c r="K52" s="83">
        <v>0</v>
      </c>
      <c r="L52" s="81">
        <v>17</v>
      </c>
      <c r="M52" s="82">
        <v>14</v>
      </c>
      <c r="N52" s="140">
        <v>16</v>
      </c>
      <c r="O52" s="47">
        <f t="shared" si="7"/>
        <v>0</v>
      </c>
      <c r="P52" s="47">
        <f t="shared" si="8"/>
        <v>0</v>
      </c>
      <c r="Q52" s="47">
        <f t="shared" si="9"/>
        <v>0</v>
      </c>
      <c r="R52" s="47">
        <f t="shared" si="10"/>
        <v>0</v>
      </c>
      <c r="S52" s="48">
        <f t="shared" si="4"/>
        <v>0</v>
      </c>
      <c r="T52" s="48">
        <f t="shared" si="11"/>
        <v>0</v>
      </c>
      <c r="U52" s="49">
        <f t="shared" si="6"/>
        <v>0</v>
      </c>
      <c r="V52" s="47">
        <v>0</v>
      </c>
      <c r="W52" s="48">
        <v>0</v>
      </c>
      <c r="X52" s="141">
        <v>0.03</v>
      </c>
      <c r="Y52" s="142">
        <v>0.02147239263803681</v>
      </c>
      <c r="Z52" s="143">
        <v>0.0252365930599369</v>
      </c>
    </row>
    <row r="53" spans="1:26" s="150" customFormat="1" ht="13.5" customHeight="1">
      <c r="A53" s="352">
        <v>12</v>
      </c>
      <c r="B53" s="144" t="s">
        <v>48</v>
      </c>
      <c r="C53" s="85">
        <v>0</v>
      </c>
      <c r="D53" s="86">
        <v>0</v>
      </c>
      <c r="E53" s="86">
        <v>0</v>
      </c>
      <c r="F53" s="86">
        <v>0</v>
      </c>
      <c r="G53" s="87">
        <v>0</v>
      </c>
      <c r="H53" s="87">
        <v>0</v>
      </c>
      <c r="I53" s="85">
        <v>0</v>
      </c>
      <c r="J53" s="86">
        <v>0</v>
      </c>
      <c r="K53" s="87">
        <v>0</v>
      </c>
      <c r="L53" s="85">
        <v>20</v>
      </c>
      <c r="M53" s="86">
        <v>8</v>
      </c>
      <c r="N53" s="146">
        <v>7</v>
      </c>
      <c r="O53" s="89">
        <f t="shared" si="7"/>
        <v>0</v>
      </c>
      <c r="P53" s="89">
        <f t="shared" si="8"/>
        <v>0</v>
      </c>
      <c r="Q53" s="89">
        <f t="shared" si="9"/>
        <v>0</v>
      </c>
      <c r="R53" s="89">
        <f t="shared" si="10"/>
        <v>0</v>
      </c>
      <c r="S53" s="90">
        <f t="shared" si="4"/>
        <v>0</v>
      </c>
      <c r="T53" s="90">
        <f t="shared" si="11"/>
        <v>0</v>
      </c>
      <c r="U53" s="91">
        <f t="shared" si="6"/>
        <v>0</v>
      </c>
      <c r="V53" s="89">
        <v>0</v>
      </c>
      <c r="W53" s="90">
        <v>0</v>
      </c>
      <c r="X53" s="147">
        <v>0.03</v>
      </c>
      <c r="Y53" s="137">
        <v>0.01225114854517611</v>
      </c>
      <c r="Z53" s="138">
        <v>0.011023622047244</v>
      </c>
    </row>
    <row r="54" spans="1:26" s="150" customFormat="1" ht="13.5" customHeight="1">
      <c r="A54" s="353"/>
      <c r="B54" s="134" t="s">
        <v>49</v>
      </c>
      <c r="C54" s="78">
        <v>0</v>
      </c>
      <c r="D54" s="79">
        <v>0</v>
      </c>
      <c r="E54" s="79">
        <v>1</v>
      </c>
      <c r="F54" s="79">
        <v>0</v>
      </c>
      <c r="G54" s="80">
        <v>0</v>
      </c>
      <c r="H54" s="80">
        <v>0</v>
      </c>
      <c r="I54" s="78">
        <v>1</v>
      </c>
      <c r="J54" s="79">
        <v>0</v>
      </c>
      <c r="K54" s="80">
        <v>0</v>
      </c>
      <c r="L54" s="78">
        <v>22</v>
      </c>
      <c r="M54" s="79">
        <v>9</v>
      </c>
      <c r="N54" s="135">
        <v>10</v>
      </c>
      <c r="O54" s="33">
        <f t="shared" si="7"/>
        <v>0</v>
      </c>
      <c r="P54" s="33">
        <f t="shared" si="8"/>
        <v>0</v>
      </c>
      <c r="Q54" s="33">
        <f t="shared" si="9"/>
        <v>0.3333333333333333</v>
      </c>
      <c r="R54" s="33">
        <f t="shared" si="10"/>
        <v>0</v>
      </c>
      <c r="S54" s="34">
        <f t="shared" si="4"/>
        <v>0</v>
      </c>
      <c r="T54" s="34">
        <f t="shared" si="11"/>
        <v>0</v>
      </c>
      <c r="U54" s="35">
        <f t="shared" si="6"/>
        <v>0.125</v>
      </c>
      <c r="V54" s="33">
        <v>0</v>
      </c>
      <c r="W54" s="34">
        <v>0</v>
      </c>
      <c r="X54" s="136">
        <v>0.03</v>
      </c>
      <c r="Y54" s="137">
        <v>0.013782542113323124</v>
      </c>
      <c r="Z54" s="138">
        <v>0.0157232704402515</v>
      </c>
    </row>
    <row r="55" spans="1:26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0</v>
      </c>
      <c r="F55" s="79">
        <v>0</v>
      </c>
      <c r="G55" s="80">
        <v>0</v>
      </c>
      <c r="H55" s="80">
        <v>0</v>
      </c>
      <c r="I55" s="78">
        <v>0</v>
      </c>
      <c r="J55" s="79">
        <v>0</v>
      </c>
      <c r="K55" s="80">
        <v>0</v>
      </c>
      <c r="L55" s="78">
        <v>19</v>
      </c>
      <c r="M55" s="79">
        <v>13</v>
      </c>
      <c r="N55" s="135">
        <v>12</v>
      </c>
      <c r="O55" s="33">
        <f t="shared" si="7"/>
        <v>0</v>
      </c>
      <c r="P55" s="33">
        <f t="shared" si="8"/>
        <v>0</v>
      </c>
      <c r="Q55" s="33">
        <f t="shared" si="9"/>
        <v>0</v>
      </c>
      <c r="R55" s="33">
        <f t="shared" si="10"/>
        <v>0</v>
      </c>
      <c r="S55" s="34">
        <f t="shared" si="4"/>
        <v>0</v>
      </c>
      <c r="T55" s="34">
        <f t="shared" si="11"/>
        <v>0</v>
      </c>
      <c r="U55" s="35">
        <f t="shared" si="6"/>
        <v>0</v>
      </c>
      <c r="V55" s="33">
        <v>0</v>
      </c>
      <c r="W55" s="34">
        <v>0</v>
      </c>
      <c r="X55" s="136">
        <v>0.03</v>
      </c>
      <c r="Y55" s="137">
        <v>0.019938650306748466</v>
      </c>
      <c r="Z55" s="138">
        <v>0.0188679245283018</v>
      </c>
    </row>
    <row r="56" spans="1:26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0</v>
      </c>
      <c r="F56" s="79">
        <v>0</v>
      </c>
      <c r="G56" s="80">
        <v>0</v>
      </c>
      <c r="H56" s="80">
        <v>0</v>
      </c>
      <c r="I56" s="78">
        <v>0</v>
      </c>
      <c r="J56" s="79">
        <v>2</v>
      </c>
      <c r="K56" s="80">
        <v>0</v>
      </c>
      <c r="L56" s="78">
        <v>5</v>
      </c>
      <c r="M56" s="79">
        <v>11</v>
      </c>
      <c r="N56" s="135">
        <v>18</v>
      </c>
      <c r="O56" s="33">
        <f t="shared" si="7"/>
        <v>0</v>
      </c>
      <c r="P56" s="33">
        <f t="shared" si="8"/>
        <v>0</v>
      </c>
      <c r="Q56" s="33">
        <f t="shared" si="9"/>
        <v>0</v>
      </c>
      <c r="R56" s="33">
        <f t="shared" si="10"/>
        <v>0</v>
      </c>
      <c r="S56" s="34">
        <f t="shared" si="4"/>
        <v>0</v>
      </c>
      <c r="T56" s="34">
        <f t="shared" si="11"/>
        <v>0</v>
      </c>
      <c r="U56" s="35">
        <f t="shared" si="6"/>
        <v>0</v>
      </c>
      <c r="V56" s="33">
        <v>0.25</v>
      </c>
      <c r="W56" s="34">
        <v>0</v>
      </c>
      <c r="X56" s="136">
        <v>0.01</v>
      </c>
      <c r="Y56" s="137">
        <v>0.017001545595054096</v>
      </c>
      <c r="Z56" s="138">
        <v>0.0283018867924528</v>
      </c>
    </row>
    <row r="57" spans="1:26" s="150" customFormat="1" ht="13.5" customHeight="1">
      <c r="A57" s="355"/>
      <c r="B57" s="218">
        <v>53</v>
      </c>
      <c r="C57" s="230"/>
      <c r="D57" s="231"/>
      <c r="E57" s="231"/>
      <c r="F57" s="231"/>
      <c r="G57" s="232"/>
      <c r="H57" s="232"/>
      <c r="I57" s="230"/>
      <c r="J57" s="318"/>
      <c r="K57" s="310">
        <v>0</v>
      </c>
      <c r="L57" s="230"/>
      <c r="M57" s="318"/>
      <c r="N57" s="319">
        <v>9</v>
      </c>
      <c r="O57" s="268">
        <f t="shared" si="7"/>
        <v>0</v>
      </c>
      <c r="P57" s="269">
        <f t="shared" si="8"/>
        <v>0</v>
      </c>
      <c r="Q57" s="269">
        <f t="shared" si="9"/>
        <v>0</v>
      </c>
      <c r="R57" s="269">
        <f t="shared" si="10"/>
        <v>0</v>
      </c>
      <c r="S57" s="270">
        <f t="shared" si="4"/>
        <v>0</v>
      </c>
      <c r="T57" s="270">
        <f t="shared" si="11"/>
        <v>0</v>
      </c>
      <c r="U57" s="235">
        <f t="shared" si="6"/>
        <v>0</v>
      </c>
      <c r="V57" s="320">
        <v>0</v>
      </c>
      <c r="W57" s="311">
        <v>0</v>
      </c>
      <c r="X57" s="235"/>
      <c r="Y57" s="265"/>
      <c r="Z57" s="313">
        <v>0.0143312101910828</v>
      </c>
    </row>
    <row r="58" spans="1:26" s="150" customFormat="1" ht="15.75" customHeight="1">
      <c r="A58" s="361" t="s">
        <v>61</v>
      </c>
      <c r="B58" s="362"/>
      <c r="C58" s="92">
        <f>SUM(C5:C57)</f>
        <v>0</v>
      </c>
      <c r="D58" s="93">
        <f>SUM(D5:D57)</f>
        <v>0</v>
      </c>
      <c r="E58" s="93">
        <f>SUM(E5:E57)</f>
        <v>12</v>
      </c>
      <c r="F58" s="93">
        <f>SUM(F5:F57)</f>
        <v>3</v>
      </c>
      <c r="G58" s="94">
        <f>SUM(G5:G56)</f>
        <v>0</v>
      </c>
      <c r="H58" s="94">
        <f>SUM(H5:H57)</f>
        <v>0</v>
      </c>
      <c r="I58" s="92">
        <f>SUM(C58:H58)</f>
        <v>15</v>
      </c>
      <c r="J58" s="93">
        <v>12</v>
      </c>
      <c r="K58" s="94">
        <v>68</v>
      </c>
      <c r="L58" s="92">
        <v>833</v>
      </c>
      <c r="M58" s="94">
        <v>726</v>
      </c>
      <c r="N58" s="321">
        <v>766</v>
      </c>
      <c r="O58" s="99">
        <f t="shared" si="7"/>
        <v>0</v>
      </c>
      <c r="P58" s="99">
        <f t="shared" si="8"/>
        <v>0</v>
      </c>
      <c r="Q58" s="99">
        <f t="shared" si="9"/>
        <v>4</v>
      </c>
      <c r="R58" s="99">
        <f t="shared" si="10"/>
        <v>3</v>
      </c>
      <c r="S58" s="100">
        <f t="shared" si="4"/>
        <v>0</v>
      </c>
      <c r="T58" s="100">
        <f t="shared" si="11"/>
        <v>0</v>
      </c>
      <c r="U58" s="101">
        <f t="shared" si="6"/>
        <v>1.875</v>
      </c>
      <c r="V58" s="99">
        <v>1.5714285714285714</v>
      </c>
      <c r="W58" s="100">
        <v>9.714285714285714</v>
      </c>
      <c r="X58" s="101">
        <f>SUM(X5:X56)</f>
        <v>1.3200000000000007</v>
      </c>
      <c r="Y58" s="99">
        <v>1.11864406779661</v>
      </c>
      <c r="Z58" s="152">
        <v>1.21011058451816</v>
      </c>
    </row>
    <row r="59" spans="2:26" s="119" customFormat="1" ht="13.5" customHeight="1">
      <c r="B59" s="156"/>
      <c r="C59" s="157"/>
      <c r="D59" s="157"/>
      <c r="E59" s="157"/>
      <c r="F59" s="157"/>
      <c r="G59" s="157"/>
      <c r="H59" s="157"/>
      <c r="I59" s="157"/>
      <c r="K59" s="157"/>
      <c r="O59" s="154" t="s">
        <v>122</v>
      </c>
      <c r="Q59" s="157"/>
      <c r="R59" s="157"/>
      <c r="S59" s="157"/>
      <c r="T59" s="157"/>
      <c r="U59" s="157"/>
      <c r="V59" s="157"/>
      <c r="W59" s="157"/>
      <c r="X59" s="157"/>
      <c r="Y59" s="157"/>
      <c r="Z59" s="155"/>
    </row>
  </sheetData>
  <mergeCells count="21">
    <mergeCell ref="A40:A43"/>
    <mergeCell ref="A58:B58"/>
    <mergeCell ref="A44:A47"/>
    <mergeCell ref="A48:A52"/>
    <mergeCell ref="A53:A57"/>
    <mergeCell ref="A22:A25"/>
    <mergeCell ref="A26:A30"/>
    <mergeCell ref="A31:A34"/>
    <mergeCell ref="A35:A39"/>
    <mergeCell ref="A5:A8"/>
    <mergeCell ref="A9:A12"/>
    <mergeCell ref="A13:A17"/>
    <mergeCell ref="A18:A21"/>
    <mergeCell ref="O2:Z2"/>
    <mergeCell ref="C2:N2"/>
    <mergeCell ref="C3:H3"/>
    <mergeCell ref="I3:K3"/>
    <mergeCell ref="O3:T3"/>
    <mergeCell ref="U3:W3"/>
    <mergeCell ref="L3:N3"/>
    <mergeCell ref="X3:Z3"/>
  </mergeCells>
  <printOptions/>
  <pageMargins left="0.96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Z60"/>
  <sheetViews>
    <sheetView showZeros="0" zoomScale="68" zoomScaleNormal="68" workbookViewId="0" topLeftCell="A13">
      <selection activeCell="A1" sqref="A1"/>
    </sheetView>
  </sheetViews>
  <sheetFormatPr defaultColWidth="9.00390625" defaultRowHeight="13.5"/>
  <cols>
    <col min="1" max="1" width="4.375" style="1" customWidth="1"/>
    <col min="2" max="2" width="6.25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6" t="s">
        <v>75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9" customFormat="1" ht="18" customHeight="1">
      <c r="A2" s="107"/>
      <c r="B2" s="120"/>
      <c r="C2" s="327" t="s">
        <v>106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60" t="s">
        <v>107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s="109" customFormat="1" ht="18" customHeight="1">
      <c r="A3" s="110"/>
      <c r="B3" s="121"/>
      <c r="C3" s="329" t="s">
        <v>109</v>
      </c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29" t="s">
        <v>109</v>
      </c>
      <c r="P3" s="330"/>
      <c r="Q3" s="330"/>
      <c r="R3" s="330"/>
      <c r="S3" s="330"/>
      <c r="T3" s="330"/>
      <c r="U3" s="333" t="s">
        <v>58</v>
      </c>
      <c r="V3" s="334"/>
      <c r="W3" s="334"/>
      <c r="X3" s="347" t="s">
        <v>59</v>
      </c>
      <c r="Y3" s="348"/>
      <c r="Z3" s="349"/>
    </row>
    <row r="4" spans="1:26" s="118" customFormat="1" ht="69.75" customHeight="1">
      <c r="A4" s="122" t="s">
        <v>54</v>
      </c>
      <c r="B4" s="123" t="s">
        <v>55</v>
      </c>
      <c r="C4" s="254" t="s">
        <v>96</v>
      </c>
      <c r="D4" s="125" t="s">
        <v>97</v>
      </c>
      <c r="E4" s="125" t="s">
        <v>52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25" t="s">
        <v>96</v>
      </c>
      <c r="P4" s="125" t="s">
        <v>97</v>
      </c>
      <c r="Q4" s="125" t="s">
        <v>52</v>
      </c>
      <c r="R4" s="125" t="s">
        <v>98</v>
      </c>
      <c r="S4" s="126" t="s">
        <v>99</v>
      </c>
      <c r="T4" s="126" t="s">
        <v>100</v>
      </c>
      <c r="U4" s="112">
        <v>2006</v>
      </c>
      <c r="V4" s="113">
        <v>2005</v>
      </c>
      <c r="W4" s="114">
        <v>2004</v>
      </c>
      <c r="X4" s="112">
        <v>2006</v>
      </c>
      <c r="Y4" s="113">
        <v>2005</v>
      </c>
      <c r="Z4" s="128">
        <v>2004</v>
      </c>
    </row>
    <row r="5" spans="1:26" s="119" customFormat="1" ht="13.5" customHeight="1">
      <c r="A5" s="358">
        <v>1</v>
      </c>
      <c r="B5" s="129" t="s">
        <v>0</v>
      </c>
      <c r="C5" s="12">
        <v>2</v>
      </c>
      <c r="D5" s="13">
        <v>7</v>
      </c>
      <c r="E5" s="13">
        <v>13</v>
      </c>
      <c r="F5" s="13"/>
      <c r="G5" s="256"/>
      <c r="H5" s="14"/>
      <c r="I5" s="12">
        <v>22</v>
      </c>
      <c r="J5" s="13">
        <v>9</v>
      </c>
      <c r="K5" s="14">
        <v>2</v>
      </c>
      <c r="L5" s="74">
        <v>529</v>
      </c>
      <c r="M5" s="75">
        <v>465</v>
      </c>
      <c r="N5" s="130">
        <v>176</v>
      </c>
      <c r="O5" s="19">
        <f aca="true" t="shared" si="0" ref="O5:O36">C5</f>
        <v>2</v>
      </c>
      <c r="P5" s="19">
        <f aca="true" t="shared" si="1" ref="P5:P36">D5</f>
        <v>7</v>
      </c>
      <c r="Q5" s="19">
        <f aca="true" t="shared" si="2" ref="Q5:Q36">E5/3</f>
        <v>4.333333333333333</v>
      </c>
      <c r="R5" s="19">
        <f aca="true" t="shared" si="3" ref="R5:R36">F5</f>
        <v>0</v>
      </c>
      <c r="S5" s="258">
        <f>G5</f>
        <v>0</v>
      </c>
      <c r="T5" s="20">
        <f aca="true" t="shared" si="4" ref="T5:T36">H5</f>
        <v>0</v>
      </c>
      <c r="U5" s="21">
        <f>I5/8</f>
        <v>2.75</v>
      </c>
      <c r="V5" s="19">
        <v>1.2857142857142858</v>
      </c>
      <c r="W5" s="20">
        <v>0.2857142857142857</v>
      </c>
      <c r="X5" s="131">
        <v>0.83</v>
      </c>
      <c r="Y5" s="132">
        <v>0.7265625</v>
      </c>
      <c r="Z5" s="133">
        <v>0.2816</v>
      </c>
    </row>
    <row r="6" spans="1:26" s="119" customFormat="1" ht="13.5" customHeight="1">
      <c r="A6" s="353"/>
      <c r="B6" s="134" t="s">
        <v>1</v>
      </c>
      <c r="C6" s="26">
        <v>1</v>
      </c>
      <c r="D6" s="27">
        <v>3</v>
      </c>
      <c r="E6" s="27">
        <v>6</v>
      </c>
      <c r="F6" s="27">
        <v>3</v>
      </c>
      <c r="G6" s="257">
        <v>4</v>
      </c>
      <c r="H6" s="28"/>
      <c r="I6" s="26">
        <v>17</v>
      </c>
      <c r="J6" s="27">
        <v>7</v>
      </c>
      <c r="K6" s="28">
        <v>24</v>
      </c>
      <c r="L6" s="78">
        <v>542</v>
      </c>
      <c r="M6" s="79">
        <v>445</v>
      </c>
      <c r="N6" s="135">
        <v>763</v>
      </c>
      <c r="O6" s="33">
        <f t="shared" si="0"/>
        <v>1</v>
      </c>
      <c r="P6" s="33">
        <f t="shared" si="1"/>
        <v>3</v>
      </c>
      <c r="Q6" s="33">
        <f t="shared" si="2"/>
        <v>2</v>
      </c>
      <c r="R6" s="33">
        <f t="shared" si="3"/>
        <v>3</v>
      </c>
      <c r="S6" s="56">
        <f>G6</f>
        <v>4</v>
      </c>
      <c r="T6" s="34">
        <f t="shared" si="4"/>
        <v>0</v>
      </c>
      <c r="U6" s="35">
        <f aca="true" t="shared" si="5" ref="U6:U58">I6/8</f>
        <v>2.125</v>
      </c>
      <c r="V6" s="33">
        <v>1</v>
      </c>
      <c r="W6" s="34">
        <v>3.4285714285714284</v>
      </c>
      <c r="X6" s="136">
        <v>0.84</v>
      </c>
      <c r="Y6" s="137">
        <v>0.6931464174454829</v>
      </c>
      <c r="Z6" s="138">
        <v>1.20537124802527</v>
      </c>
    </row>
    <row r="7" spans="1:26" s="119" customFormat="1" ht="13.5" customHeight="1">
      <c r="A7" s="353"/>
      <c r="B7" s="134" t="s">
        <v>2</v>
      </c>
      <c r="C7" s="26"/>
      <c r="D7" s="27">
        <v>10</v>
      </c>
      <c r="E7" s="27">
        <v>1</v>
      </c>
      <c r="F7" s="27">
        <v>2</v>
      </c>
      <c r="G7" s="257">
        <v>1</v>
      </c>
      <c r="H7" s="28"/>
      <c r="I7" s="26">
        <v>14</v>
      </c>
      <c r="J7" s="27">
        <v>6</v>
      </c>
      <c r="K7" s="28">
        <v>12</v>
      </c>
      <c r="L7" s="78">
        <v>538</v>
      </c>
      <c r="M7" s="79">
        <v>395</v>
      </c>
      <c r="N7" s="135">
        <v>512</v>
      </c>
      <c r="O7" s="33">
        <f t="shared" si="0"/>
        <v>0</v>
      </c>
      <c r="P7" s="33">
        <f t="shared" si="1"/>
        <v>10</v>
      </c>
      <c r="Q7" s="33">
        <f t="shared" si="2"/>
        <v>0.3333333333333333</v>
      </c>
      <c r="R7" s="33">
        <f t="shared" si="3"/>
        <v>2</v>
      </c>
      <c r="S7" s="56">
        <f>G7</f>
        <v>1</v>
      </c>
      <c r="T7" s="34">
        <f t="shared" si="4"/>
        <v>0</v>
      </c>
      <c r="U7" s="35">
        <f t="shared" si="5"/>
        <v>1.75</v>
      </c>
      <c r="V7" s="33">
        <v>0.8571428571428571</v>
      </c>
      <c r="W7" s="34">
        <v>1.7142857142857142</v>
      </c>
      <c r="X7" s="136">
        <v>0.83</v>
      </c>
      <c r="Y7" s="137">
        <v>0.6152647975077882</v>
      </c>
      <c r="Z7" s="138">
        <v>0.805031446540881</v>
      </c>
    </row>
    <row r="8" spans="1:26" s="119" customFormat="1" ht="13.5" customHeight="1">
      <c r="A8" s="354"/>
      <c r="B8" s="134" t="s">
        <v>3</v>
      </c>
      <c r="C8" s="26">
        <v>2</v>
      </c>
      <c r="D8" s="27">
        <v>3</v>
      </c>
      <c r="E8" s="27">
        <v>6</v>
      </c>
      <c r="F8" s="27">
        <v>1</v>
      </c>
      <c r="G8" s="257">
        <v>2</v>
      </c>
      <c r="H8" s="28"/>
      <c r="I8" s="26">
        <v>14</v>
      </c>
      <c r="J8" s="27">
        <v>8</v>
      </c>
      <c r="K8" s="28">
        <v>10</v>
      </c>
      <c r="L8" s="78">
        <v>513</v>
      </c>
      <c r="M8" s="79">
        <v>402</v>
      </c>
      <c r="N8" s="135">
        <v>489</v>
      </c>
      <c r="O8" s="33">
        <f t="shared" si="0"/>
        <v>2</v>
      </c>
      <c r="P8" s="33">
        <f t="shared" si="1"/>
        <v>3</v>
      </c>
      <c r="Q8" s="33">
        <f t="shared" si="2"/>
        <v>2</v>
      </c>
      <c r="R8" s="33">
        <f t="shared" si="3"/>
        <v>1</v>
      </c>
      <c r="S8" s="56">
        <f aca="true" t="shared" si="6" ref="S8:S17">G8</f>
        <v>2</v>
      </c>
      <c r="T8" s="34">
        <f t="shared" si="4"/>
        <v>0</v>
      </c>
      <c r="U8" s="35">
        <f t="shared" si="5"/>
        <v>1.75</v>
      </c>
      <c r="V8" s="33">
        <v>1.1428571428571428</v>
      </c>
      <c r="W8" s="34">
        <v>1.4285714285714286</v>
      </c>
      <c r="X8" s="136">
        <v>0.8</v>
      </c>
      <c r="Y8" s="137">
        <v>0.6261682242990654</v>
      </c>
      <c r="Z8" s="138">
        <v>0.77007874015748</v>
      </c>
    </row>
    <row r="9" spans="1:26" s="119" customFormat="1" ht="13.5" customHeight="1">
      <c r="A9" s="352">
        <v>2</v>
      </c>
      <c r="B9" s="144" t="s">
        <v>4</v>
      </c>
      <c r="C9" s="219"/>
      <c r="D9" s="261">
        <v>12</v>
      </c>
      <c r="E9" s="261">
        <v>6</v>
      </c>
      <c r="F9" s="261">
        <v>1</v>
      </c>
      <c r="G9" s="263">
        <v>1</v>
      </c>
      <c r="H9" s="262"/>
      <c r="I9" s="219">
        <v>20</v>
      </c>
      <c r="J9" s="261">
        <v>9</v>
      </c>
      <c r="K9" s="262">
        <v>19</v>
      </c>
      <c r="L9" s="85">
        <v>490</v>
      </c>
      <c r="M9" s="86">
        <v>409</v>
      </c>
      <c r="N9" s="146">
        <v>497</v>
      </c>
      <c r="O9" s="89">
        <f t="shared" si="0"/>
        <v>0</v>
      </c>
      <c r="P9" s="89">
        <f t="shared" si="1"/>
        <v>12</v>
      </c>
      <c r="Q9" s="89">
        <f t="shared" si="2"/>
        <v>2</v>
      </c>
      <c r="R9" s="89">
        <f t="shared" si="3"/>
        <v>1</v>
      </c>
      <c r="S9" s="71">
        <f t="shared" si="6"/>
        <v>1</v>
      </c>
      <c r="T9" s="90">
        <f t="shared" si="4"/>
        <v>0</v>
      </c>
      <c r="U9" s="91">
        <f t="shared" si="5"/>
        <v>2.5</v>
      </c>
      <c r="V9" s="89">
        <v>1.2857142857142858</v>
      </c>
      <c r="W9" s="90">
        <v>2.7142857142857144</v>
      </c>
      <c r="X9" s="147">
        <v>0.76</v>
      </c>
      <c r="Y9" s="148">
        <v>0.6380655226209049</v>
      </c>
      <c r="Z9" s="149">
        <v>0.782677165354331</v>
      </c>
    </row>
    <row r="10" spans="1:26" s="145" customFormat="1" ht="13.5" customHeight="1">
      <c r="A10" s="353">
        <v>2</v>
      </c>
      <c r="B10" s="134" t="s">
        <v>5</v>
      </c>
      <c r="C10" s="29"/>
      <c r="D10" s="30">
        <v>6</v>
      </c>
      <c r="E10" s="30">
        <v>3</v>
      </c>
      <c r="F10" s="30"/>
      <c r="G10" s="54">
        <v>1</v>
      </c>
      <c r="H10" s="54"/>
      <c r="I10" s="29">
        <v>10</v>
      </c>
      <c r="J10" s="30">
        <v>10</v>
      </c>
      <c r="K10" s="54">
        <v>17</v>
      </c>
      <c r="L10" s="29">
        <v>450</v>
      </c>
      <c r="M10" s="30">
        <v>400</v>
      </c>
      <c r="N10" s="31">
        <v>594</v>
      </c>
      <c r="O10" s="55">
        <f t="shared" si="0"/>
        <v>0</v>
      </c>
      <c r="P10" s="55">
        <f t="shared" si="1"/>
        <v>6</v>
      </c>
      <c r="Q10" s="55">
        <f t="shared" si="2"/>
        <v>1</v>
      </c>
      <c r="R10" s="55">
        <f t="shared" si="3"/>
        <v>0</v>
      </c>
      <c r="S10" s="56">
        <f t="shared" si="6"/>
        <v>1</v>
      </c>
      <c r="T10" s="56">
        <f t="shared" si="4"/>
        <v>0</v>
      </c>
      <c r="U10" s="57">
        <f t="shared" si="5"/>
        <v>1.25</v>
      </c>
      <c r="V10" s="55">
        <v>1.4285714285714286</v>
      </c>
      <c r="W10" s="56">
        <v>2.4285714285714284</v>
      </c>
      <c r="X10" s="36">
        <v>0.7</v>
      </c>
      <c r="Y10" s="37">
        <v>0.6230529595015576</v>
      </c>
      <c r="Z10" s="38">
        <v>0.935433070866142</v>
      </c>
    </row>
    <row r="11" spans="1:26" s="145" customFormat="1" ht="13.5" customHeight="1">
      <c r="A11" s="353"/>
      <c r="B11" s="134" t="s">
        <v>6</v>
      </c>
      <c r="C11" s="29"/>
      <c r="D11" s="30">
        <v>6</v>
      </c>
      <c r="E11" s="30">
        <v>2</v>
      </c>
      <c r="F11" s="30"/>
      <c r="G11" s="54">
        <v>1</v>
      </c>
      <c r="H11" s="54"/>
      <c r="I11" s="29">
        <v>9</v>
      </c>
      <c r="J11" s="30">
        <v>12</v>
      </c>
      <c r="K11" s="54">
        <v>8</v>
      </c>
      <c r="L11" s="29">
        <v>495</v>
      </c>
      <c r="M11" s="30">
        <v>457</v>
      </c>
      <c r="N11" s="31">
        <v>565</v>
      </c>
      <c r="O11" s="55">
        <f t="shared" si="0"/>
        <v>0</v>
      </c>
      <c r="P11" s="55">
        <f t="shared" si="1"/>
        <v>6</v>
      </c>
      <c r="Q11" s="55">
        <f t="shared" si="2"/>
        <v>0.6666666666666666</v>
      </c>
      <c r="R11" s="55">
        <f t="shared" si="3"/>
        <v>0</v>
      </c>
      <c r="S11" s="56">
        <f t="shared" si="6"/>
        <v>1</v>
      </c>
      <c r="T11" s="56">
        <f t="shared" si="4"/>
        <v>0</v>
      </c>
      <c r="U11" s="57">
        <f t="shared" si="5"/>
        <v>1.125</v>
      </c>
      <c r="V11" s="55">
        <v>1.7142857142857142</v>
      </c>
      <c r="W11" s="56">
        <v>1.1428571428571428</v>
      </c>
      <c r="X11" s="36">
        <v>0.77</v>
      </c>
      <c r="Y11" s="37">
        <v>0.7118380062305296</v>
      </c>
      <c r="Z11" s="38">
        <v>0.889763779527559</v>
      </c>
    </row>
    <row r="12" spans="1:26" s="145" customFormat="1" ht="13.5" customHeight="1">
      <c r="A12" s="354"/>
      <c r="B12" s="139" t="s">
        <v>7</v>
      </c>
      <c r="C12" s="43">
        <v>1</v>
      </c>
      <c r="D12" s="44">
        <v>9</v>
      </c>
      <c r="E12" s="44">
        <v>7</v>
      </c>
      <c r="F12" s="44"/>
      <c r="G12" s="62">
        <v>4</v>
      </c>
      <c r="H12" s="62"/>
      <c r="I12" s="43">
        <v>21</v>
      </c>
      <c r="J12" s="44">
        <v>14</v>
      </c>
      <c r="K12" s="62">
        <v>18</v>
      </c>
      <c r="L12" s="43">
        <v>513</v>
      </c>
      <c r="M12" s="44">
        <v>482</v>
      </c>
      <c r="N12" s="45">
        <v>565</v>
      </c>
      <c r="O12" s="63">
        <f t="shared" si="0"/>
        <v>1</v>
      </c>
      <c r="P12" s="63">
        <f t="shared" si="1"/>
        <v>9</v>
      </c>
      <c r="Q12" s="63">
        <f t="shared" si="2"/>
        <v>2.3333333333333335</v>
      </c>
      <c r="R12" s="63">
        <f t="shared" si="3"/>
        <v>0</v>
      </c>
      <c r="S12" s="64">
        <f t="shared" si="6"/>
        <v>4</v>
      </c>
      <c r="T12" s="64">
        <f t="shared" si="4"/>
        <v>0</v>
      </c>
      <c r="U12" s="65">
        <f t="shared" si="5"/>
        <v>2.625</v>
      </c>
      <c r="V12" s="63">
        <v>2</v>
      </c>
      <c r="W12" s="64">
        <v>2.5714285714285716</v>
      </c>
      <c r="X12" s="50">
        <v>0.79</v>
      </c>
      <c r="Y12" s="51">
        <v>0.7507788161993769</v>
      </c>
      <c r="Z12" s="52">
        <v>0.889763779527559</v>
      </c>
    </row>
    <row r="13" spans="1:26" s="145" customFormat="1" ht="13.5" customHeight="1">
      <c r="A13" s="352">
        <v>3</v>
      </c>
      <c r="B13" s="144" t="s">
        <v>8</v>
      </c>
      <c r="C13" s="66">
        <v>3</v>
      </c>
      <c r="D13" s="67">
        <v>10</v>
      </c>
      <c r="E13" s="67">
        <v>4</v>
      </c>
      <c r="F13" s="67"/>
      <c r="G13" s="68">
        <v>3</v>
      </c>
      <c r="H13" s="68"/>
      <c r="I13" s="66">
        <v>20</v>
      </c>
      <c r="J13" s="67">
        <v>6</v>
      </c>
      <c r="K13" s="68">
        <v>22</v>
      </c>
      <c r="L13" s="66">
        <v>497</v>
      </c>
      <c r="M13" s="67">
        <v>434</v>
      </c>
      <c r="N13" s="69">
        <v>563</v>
      </c>
      <c r="O13" s="70">
        <f t="shared" si="0"/>
        <v>3</v>
      </c>
      <c r="P13" s="70">
        <f t="shared" si="1"/>
        <v>10</v>
      </c>
      <c r="Q13" s="70">
        <f t="shared" si="2"/>
        <v>1.3333333333333333</v>
      </c>
      <c r="R13" s="70">
        <f t="shared" si="3"/>
        <v>0</v>
      </c>
      <c r="S13" s="71">
        <f t="shared" si="6"/>
        <v>3</v>
      </c>
      <c r="T13" s="71">
        <f t="shared" si="4"/>
        <v>0</v>
      </c>
      <c r="U13" s="72">
        <f t="shared" si="5"/>
        <v>2.5</v>
      </c>
      <c r="V13" s="70">
        <v>0.8571428571428571</v>
      </c>
      <c r="W13" s="71">
        <v>3.142857142857143</v>
      </c>
      <c r="X13" s="73">
        <v>0.77</v>
      </c>
      <c r="Y13" s="58">
        <v>0.67601246105919</v>
      </c>
      <c r="Z13" s="59">
        <v>0.886614173228346</v>
      </c>
    </row>
    <row r="14" spans="1:26" s="145" customFormat="1" ht="13.5" customHeight="1">
      <c r="A14" s="353">
        <v>3</v>
      </c>
      <c r="B14" s="134" t="s">
        <v>9</v>
      </c>
      <c r="C14" s="29"/>
      <c r="D14" s="30">
        <v>11</v>
      </c>
      <c r="E14" s="30">
        <v>4</v>
      </c>
      <c r="F14" s="30">
        <v>1</v>
      </c>
      <c r="G14" s="54">
        <v>6</v>
      </c>
      <c r="H14" s="54"/>
      <c r="I14" s="29">
        <v>22</v>
      </c>
      <c r="J14" s="30">
        <v>15</v>
      </c>
      <c r="K14" s="54">
        <v>19</v>
      </c>
      <c r="L14" s="29">
        <v>454</v>
      </c>
      <c r="M14" s="30">
        <v>443</v>
      </c>
      <c r="N14" s="31">
        <v>623</v>
      </c>
      <c r="O14" s="55">
        <f t="shared" si="0"/>
        <v>0</v>
      </c>
      <c r="P14" s="55">
        <f t="shared" si="1"/>
        <v>11</v>
      </c>
      <c r="Q14" s="55">
        <f t="shared" si="2"/>
        <v>1.3333333333333333</v>
      </c>
      <c r="R14" s="55">
        <f t="shared" si="3"/>
        <v>1</v>
      </c>
      <c r="S14" s="56">
        <f t="shared" si="6"/>
        <v>6</v>
      </c>
      <c r="T14" s="56">
        <f t="shared" si="4"/>
        <v>0</v>
      </c>
      <c r="U14" s="57">
        <f t="shared" si="5"/>
        <v>2.75</v>
      </c>
      <c r="V14" s="55">
        <v>2.142857142857143</v>
      </c>
      <c r="W14" s="56">
        <v>2.7142857142857144</v>
      </c>
      <c r="X14" s="36">
        <v>0.7</v>
      </c>
      <c r="Y14" s="37">
        <v>0.6900311526479751</v>
      </c>
      <c r="Z14" s="38">
        <v>0.981102362204724</v>
      </c>
    </row>
    <row r="15" spans="1:26" s="145" customFormat="1" ht="13.5" customHeight="1">
      <c r="A15" s="353"/>
      <c r="B15" s="134" t="s">
        <v>10</v>
      </c>
      <c r="C15" s="29">
        <v>1</v>
      </c>
      <c r="D15" s="30">
        <v>7</v>
      </c>
      <c r="E15" s="30">
        <v>1</v>
      </c>
      <c r="F15" s="30">
        <v>1</v>
      </c>
      <c r="G15" s="54">
        <v>3</v>
      </c>
      <c r="H15" s="54"/>
      <c r="I15" s="29">
        <v>13</v>
      </c>
      <c r="J15" s="30">
        <v>14</v>
      </c>
      <c r="K15" s="54">
        <v>9</v>
      </c>
      <c r="L15" s="29">
        <v>447</v>
      </c>
      <c r="M15" s="30">
        <v>405</v>
      </c>
      <c r="N15" s="31">
        <v>564</v>
      </c>
      <c r="O15" s="55">
        <f t="shared" si="0"/>
        <v>1</v>
      </c>
      <c r="P15" s="55">
        <f t="shared" si="1"/>
        <v>7</v>
      </c>
      <c r="Q15" s="55">
        <f t="shared" si="2"/>
        <v>0.3333333333333333</v>
      </c>
      <c r="R15" s="55">
        <f t="shared" si="3"/>
        <v>1</v>
      </c>
      <c r="S15" s="56">
        <f t="shared" si="6"/>
        <v>3</v>
      </c>
      <c r="T15" s="56">
        <f t="shared" si="4"/>
        <v>0</v>
      </c>
      <c r="U15" s="57">
        <f t="shared" si="5"/>
        <v>1.625</v>
      </c>
      <c r="V15" s="55">
        <v>2</v>
      </c>
      <c r="W15" s="56">
        <v>1.2857142857142858</v>
      </c>
      <c r="X15" s="36">
        <v>0.7</v>
      </c>
      <c r="Y15" s="37">
        <v>0.6308411214953271</v>
      </c>
      <c r="Z15" s="38">
        <v>0.888188976377953</v>
      </c>
    </row>
    <row r="16" spans="1:26" s="145" customFormat="1" ht="13.5" customHeight="1">
      <c r="A16" s="353"/>
      <c r="B16" s="134" t="s">
        <v>11</v>
      </c>
      <c r="C16" s="29"/>
      <c r="D16" s="30">
        <v>4</v>
      </c>
      <c r="E16" s="30">
        <v>12</v>
      </c>
      <c r="F16" s="30">
        <v>2</v>
      </c>
      <c r="G16" s="54">
        <v>7</v>
      </c>
      <c r="H16" s="54"/>
      <c r="I16" s="29">
        <v>25</v>
      </c>
      <c r="J16" s="30">
        <v>11</v>
      </c>
      <c r="K16" s="54">
        <v>14</v>
      </c>
      <c r="L16" s="29">
        <v>495</v>
      </c>
      <c r="M16" s="30">
        <v>386</v>
      </c>
      <c r="N16" s="31">
        <v>519</v>
      </c>
      <c r="O16" s="55">
        <f t="shared" si="0"/>
        <v>0</v>
      </c>
      <c r="P16" s="55">
        <f t="shared" si="1"/>
        <v>4</v>
      </c>
      <c r="Q16" s="55">
        <f t="shared" si="2"/>
        <v>4</v>
      </c>
      <c r="R16" s="55">
        <f t="shared" si="3"/>
        <v>2</v>
      </c>
      <c r="S16" s="56">
        <f t="shared" si="6"/>
        <v>7</v>
      </c>
      <c r="T16" s="56">
        <f t="shared" si="4"/>
        <v>0</v>
      </c>
      <c r="U16" s="57">
        <f t="shared" si="5"/>
        <v>3.125</v>
      </c>
      <c r="V16" s="55">
        <v>1.5714285714285714</v>
      </c>
      <c r="W16" s="56">
        <v>2</v>
      </c>
      <c r="X16" s="36">
        <v>0.77</v>
      </c>
      <c r="Y16" s="37">
        <v>0.6021840873634945</v>
      </c>
      <c r="Z16" s="38">
        <v>0.817322834645669</v>
      </c>
    </row>
    <row r="17" spans="1:26" s="145" customFormat="1" ht="13.5" customHeight="1">
      <c r="A17" s="354"/>
      <c r="B17" s="139" t="s">
        <v>12</v>
      </c>
      <c r="C17" s="29">
        <v>5</v>
      </c>
      <c r="D17" s="30">
        <v>9</v>
      </c>
      <c r="E17" s="30">
        <v>3</v>
      </c>
      <c r="F17" s="30">
        <v>0</v>
      </c>
      <c r="G17" s="54">
        <v>6</v>
      </c>
      <c r="H17" s="54">
        <v>0</v>
      </c>
      <c r="I17" s="29">
        <v>23</v>
      </c>
      <c r="J17" s="30">
        <v>14</v>
      </c>
      <c r="K17" s="54">
        <v>13</v>
      </c>
      <c r="L17" s="29">
        <v>528</v>
      </c>
      <c r="M17" s="30">
        <v>385</v>
      </c>
      <c r="N17" s="31">
        <v>590</v>
      </c>
      <c r="O17" s="55">
        <f t="shared" si="0"/>
        <v>5</v>
      </c>
      <c r="P17" s="55">
        <f t="shared" si="1"/>
        <v>9</v>
      </c>
      <c r="Q17" s="55">
        <f t="shared" si="2"/>
        <v>1</v>
      </c>
      <c r="R17" s="55">
        <f t="shared" si="3"/>
        <v>0</v>
      </c>
      <c r="S17" s="56">
        <f t="shared" si="6"/>
        <v>6</v>
      </c>
      <c r="T17" s="56">
        <f t="shared" si="4"/>
        <v>0</v>
      </c>
      <c r="U17" s="57">
        <f t="shared" si="5"/>
        <v>2.875</v>
      </c>
      <c r="V17" s="55">
        <v>2</v>
      </c>
      <c r="W17" s="56">
        <v>1.8571428571428572</v>
      </c>
      <c r="X17" s="36">
        <v>0.87</v>
      </c>
      <c r="Y17" s="37">
        <v>0.5959752321981424</v>
      </c>
      <c r="Z17" s="38">
        <v>0.927672955974843</v>
      </c>
    </row>
    <row r="18" spans="1:26" s="150" customFormat="1" ht="13.5" customHeight="1">
      <c r="A18" s="352">
        <v>4</v>
      </c>
      <c r="B18" s="144" t="s">
        <v>13</v>
      </c>
      <c r="C18" s="85">
        <v>3</v>
      </c>
      <c r="D18" s="86">
        <v>8</v>
      </c>
      <c r="E18" s="86">
        <v>8</v>
      </c>
      <c r="F18" s="86">
        <v>0</v>
      </c>
      <c r="G18" s="87">
        <v>5</v>
      </c>
      <c r="H18" s="87">
        <v>0</v>
      </c>
      <c r="I18" s="85">
        <v>24</v>
      </c>
      <c r="J18" s="86">
        <v>11</v>
      </c>
      <c r="K18" s="87">
        <v>7</v>
      </c>
      <c r="L18" s="85">
        <v>497</v>
      </c>
      <c r="M18" s="86">
        <v>395</v>
      </c>
      <c r="N18" s="146">
        <v>546</v>
      </c>
      <c r="O18" s="89">
        <f t="shared" si="0"/>
        <v>3</v>
      </c>
      <c r="P18" s="89">
        <f t="shared" si="1"/>
        <v>8</v>
      </c>
      <c r="Q18" s="89">
        <f t="shared" si="2"/>
        <v>2.6666666666666665</v>
      </c>
      <c r="R18" s="89">
        <f t="shared" si="3"/>
        <v>0</v>
      </c>
      <c r="S18" s="90">
        <f aca="true" t="shared" si="7" ref="S18:S56">G18</f>
        <v>5</v>
      </c>
      <c r="T18" s="90">
        <f t="shared" si="4"/>
        <v>0</v>
      </c>
      <c r="U18" s="91">
        <f t="shared" si="5"/>
        <v>3</v>
      </c>
      <c r="V18" s="89">
        <v>1.375</v>
      </c>
      <c r="W18" s="90">
        <v>1</v>
      </c>
      <c r="X18" s="147">
        <v>0.8</v>
      </c>
      <c r="Y18" s="148">
        <v>0.6067588325652842</v>
      </c>
      <c r="Z18" s="149">
        <v>0.858490566037736</v>
      </c>
    </row>
    <row r="19" spans="1:26" s="150" customFormat="1" ht="13.5" customHeight="1">
      <c r="A19" s="353"/>
      <c r="B19" s="134" t="s">
        <v>14</v>
      </c>
      <c r="C19" s="78">
        <v>0</v>
      </c>
      <c r="D19" s="79">
        <v>11</v>
      </c>
      <c r="E19" s="79">
        <v>8</v>
      </c>
      <c r="F19" s="79">
        <v>0</v>
      </c>
      <c r="G19" s="80">
        <v>3</v>
      </c>
      <c r="H19" s="80">
        <v>0</v>
      </c>
      <c r="I19" s="78">
        <v>22</v>
      </c>
      <c r="J19" s="79">
        <v>23</v>
      </c>
      <c r="K19" s="80">
        <v>16</v>
      </c>
      <c r="L19" s="78">
        <v>497</v>
      </c>
      <c r="M19" s="79">
        <v>490</v>
      </c>
      <c r="N19" s="135">
        <v>543</v>
      </c>
      <c r="O19" s="33">
        <f t="shared" si="0"/>
        <v>0</v>
      </c>
      <c r="P19" s="33">
        <f t="shared" si="1"/>
        <v>11</v>
      </c>
      <c r="Q19" s="33">
        <f t="shared" si="2"/>
        <v>2.6666666666666665</v>
      </c>
      <c r="R19" s="33">
        <f t="shared" si="3"/>
        <v>0</v>
      </c>
      <c r="S19" s="34">
        <f t="shared" si="7"/>
        <v>3</v>
      </c>
      <c r="T19" s="34">
        <f t="shared" si="4"/>
        <v>0</v>
      </c>
      <c r="U19" s="35">
        <f t="shared" si="5"/>
        <v>2.75</v>
      </c>
      <c r="V19" s="33">
        <v>2.875</v>
      </c>
      <c r="W19" s="34">
        <v>2.2857142857142856</v>
      </c>
      <c r="X19" s="136">
        <v>0.8</v>
      </c>
      <c r="Y19" s="137">
        <v>0.7538461538461538</v>
      </c>
      <c r="Z19" s="138">
        <v>0.85377358490566</v>
      </c>
    </row>
    <row r="20" spans="1:26" s="150" customFormat="1" ht="13.5" customHeight="1">
      <c r="A20" s="353"/>
      <c r="B20" s="134" t="s">
        <v>15</v>
      </c>
      <c r="C20" s="78">
        <v>2</v>
      </c>
      <c r="D20" s="79">
        <v>8</v>
      </c>
      <c r="E20" s="79">
        <v>6</v>
      </c>
      <c r="F20" s="79">
        <v>1</v>
      </c>
      <c r="G20" s="80">
        <v>5</v>
      </c>
      <c r="H20" s="80">
        <v>0</v>
      </c>
      <c r="I20" s="78">
        <v>22</v>
      </c>
      <c r="J20" s="79">
        <v>13</v>
      </c>
      <c r="K20" s="80">
        <v>10</v>
      </c>
      <c r="L20" s="78">
        <v>538</v>
      </c>
      <c r="M20" s="79">
        <v>421</v>
      </c>
      <c r="N20" s="135">
        <v>553</v>
      </c>
      <c r="O20" s="33">
        <f t="shared" si="0"/>
        <v>2</v>
      </c>
      <c r="P20" s="33">
        <f t="shared" si="1"/>
        <v>8</v>
      </c>
      <c r="Q20" s="33">
        <f t="shared" si="2"/>
        <v>2</v>
      </c>
      <c r="R20" s="33">
        <f t="shared" si="3"/>
        <v>1</v>
      </c>
      <c r="S20" s="34">
        <f t="shared" si="7"/>
        <v>5</v>
      </c>
      <c r="T20" s="34">
        <f t="shared" si="4"/>
        <v>0</v>
      </c>
      <c r="U20" s="35">
        <f t="shared" si="5"/>
        <v>2.75</v>
      </c>
      <c r="V20" s="33">
        <v>1.625</v>
      </c>
      <c r="W20" s="34">
        <v>1.4285714285714286</v>
      </c>
      <c r="X20" s="136">
        <v>0.86</v>
      </c>
      <c r="Y20" s="137">
        <v>0.6486902927580893</v>
      </c>
      <c r="Z20" s="138">
        <v>0.869496855345912</v>
      </c>
    </row>
    <row r="21" spans="1:26" s="150" customFormat="1" ht="13.5" customHeight="1">
      <c r="A21" s="354"/>
      <c r="B21" s="139" t="s">
        <v>16</v>
      </c>
      <c r="C21" s="81">
        <v>1</v>
      </c>
      <c r="D21" s="82">
        <v>6</v>
      </c>
      <c r="E21" s="82">
        <v>6</v>
      </c>
      <c r="F21" s="82">
        <v>1</v>
      </c>
      <c r="G21" s="83">
        <v>3</v>
      </c>
      <c r="H21" s="83">
        <v>0</v>
      </c>
      <c r="I21" s="81">
        <v>17</v>
      </c>
      <c r="J21" s="82">
        <v>13</v>
      </c>
      <c r="K21" s="83">
        <v>9</v>
      </c>
      <c r="L21" s="81">
        <v>487</v>
      </c>
      <c r="M21" s="82">
        <v>448</v>
      </c>
      <c r="N21" s="140">
        <v>555</v>
      </c>
      <c r="O21" s="47">
        <f t="shared" si="0"/>
        <v>1</v>
      </c>
      <c r="P21" s="47">
        <f t="shared" si="1"/>
        <v>6</v>
      </c>
      <c r="Q21" s="47">
        <f t="shared" si="2"/>
        <v>2</v>
      </c>
      <c r="R21" s="47">
        <f t="shared" si="3"/>
        <v>1</v>
      </c>
      <c r="S21" s="48">
        <f t="shared" si="7"/>
        <v>3</v>
      </c>
      <c r="T21" s="48">
        <f t="shared" si="4"/>
        <v>0</v>
      </c>
      <c r="U21" s="49">
        <f t="shared" si="5"/>
        <v>2.125</v>
      </c>
      <c r="V21" s="47">
        <v>1.625</v>
      </c>
      <c r="W21" s="48">
        <v>1.2857142857142858</v>
      </c>
      <c r="X21" s="141">
        <v>0.83</v>
      </c>
      <c r="Y21" s="142">
        <v>0.6881720430107527</v>
      </c>
      <c r="Z21" s="143">
        <v>0.874015748031496</v>
      </c>
    </row>
    <row r="22" spans="1:26" s="150" customFormat="1" ht="13.5" customHeight="1">
      <c r="A22" s="352">
        <v>5</v>
      </c>
      <c r="B22" s="144" t="s">
        <v>17</v>
      </c>
      <c r="C22" s="85">
        <v>1</v>
      </c>
      <c r="D22" s="86">
        <v>4</v>
      </c>
      <c r="E22" s="86">
        <v>6</v>
      </c>
      <c r="F22" s="86">
        <v>2</v>
      </c>
      <c r="G22" s="87">
        <v>2</v>
      </c>
      <c r="H22" s="87">
        <v>1</v>
      </c>
      <c r="I22" s="85">
        <v>16</v>
      </c>
      <c r="J22" s="86">
        <v>13</v>
      </c>
      <c r="K22" s="87">
        <v>8</v>
      </c>
      <c r="L22" s="85">
        <v>505</v>
      </c>
      <c r="M22" s="86">
        <v>426</v>
      </c>
      <c r="N22" s="146">
        <v>582</v>
      </c>
      <c r="O22" s="89">
        <f t="shared" si="0"/>
        <v>1</v>
      </c>
      <c r="P22" s="89">
        <f t="shared" si="1"/>
        <v>4</v>
      </c>
      <c r="Q22" s="89">
        <f t="shared" si="2"/>
        <v>2</v>
      </c>
      <c r="R22" s="89">
        <f t="shared" si="3"/>
        <v>2</v>
      </c>
      <c r="S22" s="90">
        <f t="shared" si="7"/>
        <v>2</v>
      </c>
      <c r="T22" s="90">
        <f t="shared" si="4"/>
        <v>1</v>
      </c>
      <c r="U22" s="91">
        <f t="shared" si="5"/>
        <v>2</v>
      </c>
      <c r="V22" s="89">
        <v>1.625</v>
      </c>
      <c r="W22" s="90">
        <v>1.1428571428571428</v>
      </c>
      <c r="X22" s="147">
        <v>0.81</v>
      </c>
      <c r="Y22" s="148">
        <v>0.6553846153846153</v>
      </c>
      <c r="Z22" s="149">
        <v>0.922345483359746</v>
      </c>
    </row>
    <row r="23" spans="1:26" s="150" customFormat="1" ht="13.5" customHeight="1">
      <c r="A23" s="353">
        <v>5</v>
      </c>
      <c r="B23" s="134" t="s">
        <v>18</v>
      </c>
      <c r="C23" s="78">
        <v>2</v>
      </c>
      <c r="D23" s="79">
        <v>6</v>
      </c>
      <c r="E23" s="79">
        <v>10</v>
      </c>
      <c r="F23" s="79">
        <v>2</v>
      </c>
      <c r="G23" s="80">
        <v>8</v>
      </c>
      <c r="H23" s="80">
        <v>0</v>
      </c>
      <c r="I23" s="78">
        <v>28</v>
      </c>
      <c r="J23" s="79">
        <v>16</v>
      </c>
      <c r="K23" s="80">
        <v>3</v>
      </c>
      <c r="L23" s="78">
        <v>823</v>
      </c>
      <c r="M23" s="79">
        <v>600</v>
      </c>
      <c r="N23" s="135">
        <v>473</v>
      </c>
      <c r="O23" s="33">
        <f t="shared" si="0"/>
        <v>2</v>
      </c>
      <c r="P23" s="33">
        <f t="shared" si="1"/>
        <v>6</v>
      </c>
      <c r="Q23" s="33">
        <f t="shared" si="2"/>
        <v>3.3333333333333335</v>
      </c>
      <c r="R23" s="33">
        <f t="shared" si="3"/>
        <v>2</v>
      </c>
      <c r="S23" s="34">
        <f t="shared" si="7"/>
        <v>8</v>
      </c>
      <c r="T23" s="34">
        <f t="shared" si="4"/>
        <v>0</v>
      </c>
      <c r="U23" s="35">
        <f t="shared" si="5"/>
        <v>3.5</v>
      </c>
      <c r="V23" s="33">
        <v>2</v>
      </c>
      <c r="W23" s="34">
        <v>0.42857142857142855</v>
      </c>
      <c r="X23" s="136">
        <v>1.31</v>
      </c>
      <c r="Y23" s="137">
        <v>0.9216589861751152</v>
      </c>
      <c r="Z23" s="138">
        <v>0.746056782334385</v>
      </c>
    </row>
    <row r="24" spans="1:26" s="150" customFormat="1" ht="13.5" customHeight="1">
      <c r="A24" s="353"/>
      <c r="B24" s="134" t="s">
        <v>19</v>
      </c>
      <c r="C24" s="78">
        <v>7</v>
      </c>
      <c r="D24" s="79">
        <v>14</v>
      </c>
      <c r="E24" s="79">
        <v>7</v>
      </c>
      <c r="F24" s="79">
        <v>1</v>
      </c>
      <c r="G24" s="80">
        <v>2</v>
      </c>
      <c r="H24" s="80">
        <v>0</v>
      </c>
      <c r="I24" s="78">
        <v>31</v>
      </c>
      <c r="J24" s="79">
        <v>15</v>
      </c>
      <c r="K24" s="80">
        <v>16</v>
      </c>
      <c r="L24" s="78">
        <v>657</v>
      </c>
      <c r="M24" s="79">
        <v>532</v>
      </c>
      <c r="N24" s="135">
        <v>612</v>
      </c>
      <c r="O24" s="33">
        <f t="shared" si="0"/>
        <v>7</v>
      </c>
      <c r="P24" s="33">
        <f t="shared" si="1"/>
        <v>14</v>
      </c>
      <c r="Q24" s="33">
        <f t="shared" si="2"/>
        <v>2.3333333333333335</v>
      </c>
      <c r="R24" s="33">
        <f t="shared" si="3"/>
        <v>1</v>
      </c>
      <c r="S24" s="34">
        <f t="shared" si="7"/>
        <v>2</v>
      </c>
      <c r="T24" s="34">
        <f t="shared" si="4"/>
        <v>0</v>
      </c>
      <c r="U24" s="35">
        <f t="shared" si="5"/>
        <v>3.875</v>
      </c>
      <c r="V24" s="33">
        <v>1.875</v>
      </c>
      <c r="W24" s="34">
        <v>2.2857142857142856</v>
      </c>
      <c r="X24" s="136">
        <v>1.05</v>
      </c>
      <c r="Y24" s="137">
        <v>0.8184615384615385</v>
      </c>
      <c r="Z24" s="138">
        <v>0.965299684542587</v>
      </c>
    </row>
    <row r="25" spans="1:26" s="150" customFormat="1" ht="13.5" customHeight="1">
      <c r="A25" s="354"/>
      <c r="B25" s="139" t="s">
        <v>20</v>
      </c>
      <c r="C25" s="81">
        <v>5</v>
      </c>
      <c r="D25" s="82">
        <v>13</v>
      </c>
      <c r="E25" s="82">
        <v>5</v>
      </c>
      <c r="F25" s="82">
        <v>0</v>
      </c>
      <c r="G25" s="83">
        <v>4</v>
      </c>
      <c r="H25" s="83">
        <v>0</v>
      </c>
      <c r="I25" s="81">
        <v>27</v>
      </c>
      <c r="J25" s="82">
        <v>21</v>
      </c>
      <c r="K25" s="83">
        <v>11</v>
      </c>
      <c r="L25" s="81">
        <v>680</v>
      </c>
      <c r="M25" s="82">
        <v>580</v>
      </c>
      <c r="N25" s="140">
        <v>553</v>
      </c>
      <c r="O25" s="47">
        <f t="shared" si="0"/>
        <v>5</v>
      </c>
      <c r="P25" s="47">
        <f t="shared" si="1"/>
        <v>13</v>
      </c>
      <c r="Q25" s="47">
        <f t="shared" si="2"/>
        <v>1.6666666666666667</v>
      </c>
      <c r="R25" s="47">
        <f t="shared" si="3"/>
        <v>0</v>
      </c>
      <c r="S25" s="48">
        <f t="shared" si="7"/>
        <v>4</v>
      </c>
      <c r="T25" s="48">
        <f t="shared" si="4"/>
        <v>0</v>
      </c>
      <c r="U25" s="49">
        <f t="shared" si="5"/>
        <v>3.375</v>
      </c>
      <c r="V25" s="47">
        <v>2.625</v>
      </c>
      <c r="W25" s="48">
        <v>1.5714285714285714</v>
      </c>
      <c r="X25" s="141">
        <v>1.08</v>
      </c>
      <c r="Y25" s="142">
        <v>0.890937019969278</v>
      </c>
      <c r="Z25" s="143">
        <v>0.872239747634069</v>
      </c>
    </row>
    <row r="26" spans="1:26" s="150" customFormat="1" ht="13.5" customHeight="1">
      <c r="A26" s="352">
        <v>6</v>
      </c>
      <c r="B26" s="144" t="s">
        <v>21</v>
      </c>
      <c r="C26" s="85">
        <v>1</v>
      </c>
      <c r="D26" s="86">
        <v>14</v>
      </c>
      <c r="E26" s="86">
        <v>9</v>
      </c>
      <c r="F26" s="86">
        <v>0</v>
      </c>
      <c r="G26" s="87">
        <v>6</v>
      </c>
      <c r="H26" s="87">
        <v>0</v>
      </c>
      <c r="I26" s="85">
        <v>30</v>
      </c>
      <c r="J26" s="86">
        <v>24</v>
      </c>
      <c r="K26" s="87">
        <v>11</v>
      </c>
      <c r="L26" s="85">
        <v>808</v>
      </c>
      <c r="M26" s="86">
        <v>591</v>
      </c>
      <c r="N26" s="146">
        <v>581</v>
      </c>
      <c r="O26" s="89">
        <f t="shared" si="0"/>
        <v>1</v>
      </c>
      <c r="P26" s="89">
        <f t="shared" si="1"/>
        <v>14</v>
      </c>
      <c r="Q26" s="89">
        <f t="shared" si="2"/>
        <v>3</v>
      </c>
      <c r="R26" s="89">
        <f t="shared" si="3"/>
        <v>0</v>
      </c>
      <c r="S26" s="90">
        <f t="shared" si="7"/>
        <v>6</v>
      </c>
      <c r="T26" s="90">
        <f t="shared" si="4"/>
        <v>0</v>
      </c>
      <c r="U26" s="91">
        <f t="shared" si="5"/>
        <v>3.75</v>
      </c>
      <c r="V26" s="89">
        <v>3</v>
      </c>
      <c r="W26" s="90">
        <v>1.5714285714285714</v>
      </c>
      <c r="X26" s="147">
        <v>1.29</v>
      </c>
      <c r="Y26" s="148">
        <v>0.9078341013824884</v>
      </c>
      <c r="Z26" s="149">
        <v>0.916403785488959</v>
      </c>
    </row>
    <row r="27" spans="1:26" s="150" customFormat="1" ht="13.5" customHeight="1">
      <c r="A27" s="353">
        <v>6</v>
      </c>
      <c r="B27" s="134" t="s">
        <v>22</v>
      </c>
      <c r="C27" s="78">
        <v>0</v>
      </c>
      <c r="D27" s="79">
        <v>16</v>
      </c>
      <c r="E27" s="79">
        <v>12</v>
      </c>
      <c r="F27" s="79">
        <v>2</v>
      </c>
      <c r="G27" s="80">
        <v>3</v>
      </c>
      <c r="H27" s="80">
        <v>0</v>
      </c>
      <c r="I27" s="78">
        <v>33</v>
      </c>
      <c r="J27" s="79">
        <v>16</v>
      </c>
      <c r="K27" s="80">
        <v>16</v>
      </c>
      <c r="L27" s="78">
        <v>759</v>
      </c>
      <c r="M27" s="79">
        <v>570</v>
      </c>
      <c r="N27" s="135">
        <v>628</v>
      </c>
      <c r="O27" s="33">
        <f t="shared" si="0"/>
        <v>0</v>
      </c>
      <c r="P27" s="33">
        <f t="shared" si="1"/>
        <v>16</v>
      </c>
      <c r="Q27" s="33">
        <f t="shared" si="2"/>
        <v>4</v>
      </c>
      <c r="R27" s="33">
        <f t="shared" si="3"/>
        <v>2</v>
      </c>
      <c r="S27" s="34">
        <f t="shared" si="7"/>
        <v>3</v>
      </c>
      <c r="T27" s="34">
        <f t="shared" si="4"/>
        <v>0</v>
      </c>
      <c r="U27" s="35">
        <f t="shared" si="5"/>
        <v>4.125</v>
      </c>
      <c r="V27" s="33">
        <v>2</v>
      </c>
      <c r="W27" s="34">
        <v>2.2857142857142856</v>
      </c>
      <c r="X27" s="136">
        <v>1.21</v>
      </c>
      <c r="Y27" s="137">
        <v>0.8755760368663594</v>
      </c>
      <c r="Z27" s="138">
        <v>0.990536277602524</v>
      </c>
    </row>
    <row r="28" spans="1:26" s="150" customFormat="1" ht="13.5" customHeight="1">
      <c r="A28" s="353"/>
      <c r="B28" s="134" t="s">
        <v>23</v>
      </c>
      <c r="C28" s="78">
        <v>0</v>
      </c>
      <c r="D28" s="79">
        <v>14</v>
      </c>
      <c r="E28" s="79">
        <v>7</v>
      </c>
      <c r="F28" s="79">
        <v>1</v>
      </c>
      <c r="G28" s="80">
        <v>4</v>
      </c>
      <c r="H28" s="80">
        <v>0</v>
      </c>
      <c r="I28" s="78">
        <v>26</v>
      </c>
      <c r="J28" s="79">
        <v>25</v>
      </c>
      <c r="K28" s="80">
        <v>17</v>
      </c>
      <c r="L28" s="78">
        <v>676</v>
      </c>
      <c r="M28" s="79">
        <v>620</v>
      </c>
      <c r="N28" s="135">
        <v>577</v>
      </c>
      <c r="O28" s="33">
        <f t="shared" si="0"/>
        <v>0</v>
      </c>
      <c r="P28" s="33">
        <f t="shared" si="1"/>
        <v>14</v>
      </c>
      <c r="Q28" s="33">
        <f t="shared" si="2"/>
        <v>2.3333333333333335</v>
      </c>
      <c r="R28" s="33">
        <f t="shared" si="3"/>
        <v>1</v>
      </c>
      <c r="S28" s="34">
        <f t="shared" si="7"/>
        <v>4</v>
      </c>
      <c r="T28" s="34">
        <f t="shared" si="4"/>
        <v>0</v>
      </c>
      <c r="U28" s="35">
        <f t="shared" si="5"/>
        <v>3.25</v>
      </c>
      <c r="V28" s="33">
        <v>3.125</v>
      </c>
      <c r="W28" s="34">
        <v>2.4285714285714284</v>
      </c>
      <c r="X28" s="136">
        <v>1.07</v>
      </c>
      <c r="Y28" s="137">
        <v>0.9523809523809523</v>
      </c>
      <c r="Z28" s="138">
        <v>0.910094637223975</v>
      </c>
    </row>
    <row r="29" spans="1:26" s="150" customFormat="1" ht="13.5" customHeight="1">
      <c r="A29" s="353"/>
      <c r="B29" s="134" t="s">
        <v>24</v>
      </c>
      <c r="C29" s="78">
        <v>0</v>
      </c>
      <c r="D29" s="79">
        <v>14</v>
      </c>
      <c r="E29" s="79">
        <v>10</v>
      </c>
      <c r="F29" s="79">
        <v>0</v>
      </c>
      <c r="G29" s="80">
        <v>13</v>
      </c>
      <c r="H29" s="80">
        <v>0</v>
      </c>
      <c r="I29" s="78">
        <v>37</v>
      </c>
      <c r="J29" s="79">
        <v>15</v>
      </c>
      <c r="K29" s="80">
        <v>11</v>
      </c>
      <c r="L29" s="78">
        <v>787</v>
      </c>
      <c r="M29" s="79">
        <v>729</v>
      </c>
      <c r="N29" s="135">
        <v>626</v>
      </c>
      <c r="O29" s="33">
        <f t="shared" si="0"/>
        <v>0</v>
      </c>
      <c r="P29" s="33">
        <f t="shared" si="1"/>
        <v>14</v>
      </c>
      <c r="Q29" s="33">
        <f t="shared" si="2"/>
        <v>3.3333333333333335</v>
      </c>
      <c r="R29" s="33">
        <f t="shared" si="3"/>
        <v>0</v>
      </c>
      <c r="S29" s="34">
        <f t="shared" si="7"/>
        <v>13</v>
      </c>
      <c r="T29" s="34">
        <f t="shared" si="4"/>
        <v>0</v>
      </c>
      <c r="U29" s="35">
        <f t="shared" si="5"/>
        <v>4.625</v>
      </c>
      <c r="V29" s="33">
        <v>1.875</v>
      </c>
      <c r="W29" s="34">
        <v>1.5714285714285714</v>
      </c>
      <c r="X29" s="136">
        <v>1.23</v>
      </c>
      <c r="Y29" s="137">
        <v>1.1215384615384616</v>
      </c>
      <c r="Z29" s="138">
        <v>0.988941548183254</v>
      </c>
    </row>
    <row r="30" spans="1:26" s="150" customFormat="1" ht="13.5" customHeight="1">
      <c r="A30" s="354"/>
      <c r="B30" s="139" t="s">
        <v>25</v>
      </c>
      <c r="C30" s="81">
        <v>0</v>
      </c>
      <c r="D30" s="82">
        <v>7</v>
      </c>
      <c r="E30" s="82">
        <v>7</v>
      </c>
      <c r="F30" s="82">
        <v>1</v>
      </c>
      <c r="G30" s="83">
        <v>16</v>
      </c>
      <c r="H30" s="83">
        <v>0</v>
      </c>
      <c r="I30" s="81">
        <v>31</v>
      </c>
      <c r="J30" s="82">
        <v>16</v>
      </c>
      <c r="K30" s="83">
        <v>15</v>
      </c>
      <c r="L30" s="81">
        <v>782</v>
      </c>
      <c r="M30" s="82">
        <v>677</v>
      </c>
      <c r="N30" s="140">
        <v>581</v>
      </c>
      <c r="O30" s="47">
        <f t="shared" si="0"/>
        <v>0</v>
      </c>
      <c r="P30" s="47">
        <f t="shared" si="1"/>
        <v>7</v>
      </c>
      <c r="Q30" s="47">
        <f t="shared" si="2"/>
        <v>2.3333333333333335</v>
      </c>
      <c r="R30" s="47">
        <f t="shared" si="3"/>
        <v>1</v>
      </c>
      <c r="S30" s="48">
        <f t="shared" si="7"/>
        <v>16</v>
      </c>
      <c r="T30" s="48">
        <f t="shared" si="4"/>
        <v>0</v>
      </c>
      <c r="U30" s="49">
        <f t="shared" si="5"/>
        <v>3.875</v>
      </c>
      <c r="V30" s="47">
        <v>2</v>
      </c>
      <c r="W30" s="48">
        <v>2.142857142857143</v>
      </c>
      <c r="X30" s="141">
        <v>1.24</v>
      </c>
      <c r="Y30" s="142">
        <v>1.0399385560675882</v>
      </c>
      <c r="Z30" s="143">
        <v>0.917851500789889</v>
      </c>
    </row>
    <row r="31" spans="1:26" s="150" customFormat="1" ht="13.5" customHeight="1">
      <c r="A31" s="352">
        <v>7</v>
      </c>
      <c r="B31" s="144" t="s">
        <v>26</v>
      </c>
      <c r="C31" s="85">
        <v>0</v>
      </c>
      <c r="D31" s="86">
        <v>11</v>
      </c>
      <c r="E31" s="86">
        <v>6</v>
      </c>
      <c r="F31" s="86">
        <v>0</v>
      </c>
      <c r="G31" s="87">
        <v>11</v>
      </c>
      <c r="H31" s="87">
        <v>0</v>
      </c>
      <c r="I31" s="85">
        <v>28</v>
      </c>
      <c r="J31" s="86">
        <v>21</v>
      </c>
      <c r="K31" s="87">
        <v>13</v>
      </c>
      <c r="L31" s="85">
        <v>883</v>
      </c>
      <c r="M31" s="86">
        <v>634</v>
      </c>
      <c r="N31" s="146">
        <v>573</v>
      </c>
      <c r="O31" s="89">
        <f t="shared" si="0"/>
        <v>0</v>
      </c>
      <c r="P31" s="89">
        <f t="shared" si="1"/>
        <v>11</v>
      </c>
      <c r="Q31" s="89">
        <f t="shared" si="2"/>
        <v>2</v>
      </c>
      <c r="R31" s="89">
        <f t="shared" si="3"/>
        <v>0</v>
      </c>
      <c r="S31" s="90">
        <f t="shared" si="7"/>
        <v>11</v>
      </c>
      <c r="T31" s="90">
        <f t="shared" si="4"/>
        <v>0</v>
      </c>
      <c r="U31" s="91">
        <f t="shared" si="5"/>
        <v>3.5</v>
      </c>
      <c r="V31" s="89">
        <v>2.625</v>
      </c>
      <c r="W31" s="90">
        <v>1.8571428571428572</v>
      </c>
      <c r="X31" s="147">
        <v>1.41</v>
      </c>
      <c r="Y31" s="148">
        <v>0.9723926380368099</v>
      </c>
      <c r="Z31" s="149">
        <v>0.908082408874802</v>
      </c>
    </row>
    <row r="32" spans="1:26" s="150" customFormat="1" ht="13.5" customHeight="1">
      <c r="A32" s="353"/>
      <c r="B32" s="134" t="s">
        <v>27</v>
      </c>
      <c r="C32" s="78">
        <v>0</v>
      </c>
      <c r="D32" s="79">
        <v>11</v>
      </c>
      <c r="E32" s="79">
        <v>13</v>
      </c>
      <c r="F32" s="79">
        <v>5</v>
      </c>
      <c r="G32" s="80">
        <v>16</v>
      </c>
      <c r="H32" s="80">
        <v>0</v>
      </c>
      <c r="I32" s="78">
        <v>45</v>
      </c>
      <c r="J32" s="79">
        <v>21</v>
      </c>
      <c r="K32" s="80">
        <v>6</v>
      </c>
      <c r="L32" s="78">
        <v>933</v>
      </c>
      <c r="M32" s="79">
        <v>719</v>
      </c>
      <c r="N32" s="135">
        <v>613</v>
      </c>
      <c r="O32" s="33">
        <f t="shared" si="0"/>
        <v>0</v>
      </c>
      <c r="P32" s="33">
        <f t="shared" si="1"/>
        <v>11</v>
      </c>
      <c r="Q32" s="33">
        <f t="shared" si="2"/>
        <v>4.333333333333333</v>
      </c>
      <c r="R32" s="33">
        <f t="shared" si="3"/>
        <v>5</v>
      </c>
      <c r="S32" s="34">
        <f t="shared" si="7"/>
        <v>16</v>
      </c>
      <c r="T32" s="34">
        <f t="shared" si="4"/>
        <v>0</v>
      </c>
      <c r="U32" s="35">
        <f t="shared" si="5"/>
        <v>5.625</v>
      </c>
      <c r="V32" s="33">
        <v>2.625</v>
      </c>
      <c r="W32" s="34">
        <v>0.8571428571428571</v>
      </c>
      <c r="X32" s="136">
        <v>1.5</v>
      </c>
      <c r="Y32" s="137">
        <v>1.102760736196319</v>
      </c>
      <c r="Z32" s="138">
        <v>0.968404423380727</v>
      </c>
    </row>
    <row r="33" spans="1:26" s="150" customFormat="1" ht="13.5" customHeight="1">
      <c r="A33" s="353"/>
      <c r="B33" s="134" t="s">
        <v>28</v>
      </c>
      <c r="C33" s="78">
        <v>0</v>
      </c>
      <c r="D33" s="79">
        <v>16</v>
      </c>
      <c r="E33" s="79">
        <v>8</v>
      </c>
      <c r="F33" s="79">
        <v>2</v>
      </c>
      <c r="G33" s="80">
        <v>10</v>
      </c>
      <c r="H33" s="80">
        <v>0</v>
      </c>
      <c r="I33" s="78">
        <v>36</v>
      </c>
      <c r="J33" s="79">
        <v>24</v>
      </c>
      <c r="K33" s="80">
        <v>13</v>
      </c>
      <c r="L33" s="78">
        <v>842</v>
      </c>
      <c r="M33" s="79">
        <v>687</v>
      </c>
      <c r="N33" s="135">
        <v>570</v>
      </c>
      <c r="O33" s="33">
        <f t="shared" si="0"/>
        <v>0</v>
      </c>
      <c r="P33" s="33">
        <f t="shared" si="1"/>
        <v>16</v>
      </c>
      <c r="Q33" s="33">
        <f t="shared" si="2"/>
        <v>2.6666666666666665</v>
      </c>
      <c r="R33" s="33">
        <f t="shared" si="3"/>
        <v>2</v>
      </c>
      <c r="S33" s="34">
        <f t="shared" si="7"/>
        <v>10</v>
      </c>
      <c r="T33" s="34">
        <f t="shared" si="4"/>
        <v>0</v>
      </c>
      <c r="U33" s="35">
        <f t="shared" si="5"/>
        <v>4.5</v>
      </c>
      <c r="V33" s="33">
        <v>3</v>
      </c>
      <c r="W33" s="34">
        <v>1.8571428571428572</v>
      </c>
      <c r="X33" s="136">
        <v>1.35</v>
      </c>
      <c r="Y33" s="137">
        <v>1.053680981595092</v>
      </c>
      <c r="Z33" s="138">
        <v>0.901898734177215</v>
      </c>
    </row>
    <row r="34" spans="1:26" s="150" customFormat="1" ht="13.5" customHeight="1">
      <c r="A34" s="354"/>
      <c r="B34" s="139" t="s">
        <v>29</v>
      </c>
      <c r="C34" s="81">
        <v>1</v>
      </c>
      <c r="D34" s="82">
        <v>12</v>
      </c>
      <c r="E34" s="82">
        <v>12</v>
      </c>
      <c r="F34" s="82">
        <v>1</v>
      </c>
      <c r="G34" s="83">
        <v>10</v>
      </c>
      <c r="H34" s="83">
        <v>0</v>
      </c>
      <c r="I34" s="81">
        <v>36</v>
      </c>
      <c r="J34" s="82">
        <v>21</v>
      </c>
      <c r="K34" s="83">
        <v>13</v>
      </c>
      <c r="L34" s="81">
        <v>874</v>
      </c>
      <c r="M34" s="82">
        <v>778</v>
      </c>
      <c r="N34" s="140">
        <v>612</v>
      </c>
      <c r="O34" s="47">
        <f t="shared" si="0"/>
        <v>1</v>
      </c>
      <c r="P34" s="47">
        <f t="shared" si="1"/>
        <v>12</v>
      </c>
      <c r="Q34" s="47">
        <f t="shared" si="2"/>
        <v>4</v>
      </c>
      <c r="R34" s="47">
        <f t="shared" si="3"/>
        <v>1</v>
      </c>
      <c r="S34" s="48">
        <f t="shared" si="7"/>
        <v>10</v>
      </c>
      <c r="T34" s="48">
        <f t="shared" si="4"/>
        <v>0</v>
      </c>
      <c r="U34" s="49">
        <f t="shared" si="5"/>
        <v>4.5</v>
      </c>
      <c r="V34" s="47">
        <v>2.625</v>
      </c>
      <c r="W34" s="48">
        <v>1.8571428571428572</v>
      </c>
      <c r="X34" s="141">
        <v>1.37</v>
      </c>
      <c r="Y34" s="142">
        <v>1.1932515337423313</v>
      </c>
      <c r="Z34" s="143">
        <v>0.966824644549763</v>
      </c>
    </row>
    <row r="35" spans="1:26" s="150" customFormat="1" ht="13.5" customHeight="1">
      <c r="A35" s="352">
        <v>8</v>
      </c>
      <c r="B35" s="144" t="s">
        <v>30</v>
      </c>
      <c r="C35" s="85">
        <v>0</v>
      </c>
      <c r="D35" s="86">
        <v>11</v>
      </c>
      <c r="E35" s="86">
        <v>4</v>
      </c>
      <c r="F35" s="86">
        <v>1</v>
      </c>
      <c r="G35" s="87">
        <v>11</v>
      </c>
      <c r="H35" s="87">
        <v>0</v>
      </c>
      <c r="I35" s="85">
        <v>27</v>
      </c>
      <c r="J35" s="86">
        <v>26</v>
      </c>
      <c r="K35" s="87">
        <v>23</v>
      </c>
      <c r="L35" s="85">
        <v>833</v>
      </c>
      <c r="M35" s="86">
        <v>767</v>
      </c>
      <c r="N35" s="146">
        <v>654</v>
      </c>
      <c r="O35" s="89">
        <f t="shared" si="0"/>
        <v>0</v>
      </c>
      <c r="P35" s="89">
        <f t="shared" si="1"/>
        <v>11</v>
      </c>
      <c r="Q35" s="89">
        <f t="shared" si="2"/>
        <v>1.3333333333333333</v>
      </c>
      <c r="R35" s="89">
        <f t="shared" si="3"/>
        <v>1</v>
      </c>
      <c r="S35" s="90">
        <f t="shared" si="7"/>
        <v>11</v>
      </c>
      <c r="T35" s="90">
        <f t="shared" si="4"/>
        <v>0</v>
      </c>
      <c r="U35" s="91">
        <f t="shared" si="5"/>
        <v>3.375</v>
      </c>
      <c r="V35" s="89">
        <v>3.25</v>
      </c>
      <c r="W35" s="90">
        <v>3.2857142857142856</v>
      </c>
      <c r="X35" s="147">
        <v>1.31</v>
      </c>
      <c r="Y35" s="148">
        <v>1.1781874039938556</v>
      </c>
      <c r="Z35" s="149">
        <v>1.03154574132492</v>
      </c>
    </row>
    <row r="36" spans="1:26" s="150" customFormat="1" ht="13.5" customHeight="1">
      <c r="A36" s="353">
        <v>8</v>
      </c>
      <c r="B36" s="134" t="s">
        <v>31</v>
      </c>
      <c r="C36" s="78">
        <v>0</v>
      </c>
      <c r="D36" s="79">
        <v>17</v>
      </c>
      <c r="E36" s="79">
        <v>7</v>
      </c>
      <c r="F36" s="79">
        <v>0</v>
      </c>
      <c r="G36" s="80">
        <v>6</v>
      </c>
      <c r="H36" s="80">
        <v>0</v>
      </c>
      <c r="I36" s="78">
        <v>30</v>
      </c>
      <c r="J36" s="79">
        <v>27</v>
      </c>
      <c r="K36" s="80">
        <v>22</v>
      </c>
      <c r="L36" s="78">
        <v>644</v>
      </c>
      <c r="M36" s="79">
        <v>691</v>
      </c>
      <c r="N36" s="135">
        <v>639</v>
      </c>
      <c r="O36" s="33">
        <f t="shared" si="0"/>
        <v>0</v>
      </c>
      <c r="P36" s="33">
        <f t="shared" si="1"/>
        <v>17</v>
      </c>
      <c r="Q36" s="33">
        <f t="shared" si="2"/>
        <v>2.3333333333333335</v>
      </c>
      <c r="R36" s="33">
        <f t="shared" si="3"/>
        <v>0</v>
      </c>
      <c r="S36" s="34">
        <f t="shared" si="7"/>
        <v>6</v>
      </c>
      <c r="T36" s="34">
        <f t="shared" si="4"/>
        <v>0</v>
      </c>
      <c r="U36" s="35">
        <f t="shared" si="5"/>
        <v>3.75</v>
      </c>
      <c r="V36" s="33">
        <v>3.375</v>
      </c>
      <c r="W36" s="34">
        <v>3.142857142857143</v>
      </c>
      <c r="X36" s="136">
        <v>1.12</v>
      </c>
      <c r="Y36" s="137">
        <v>1.0729813664596273</v>
      </c>
      <c r="Z36" s="138">
        <v>1.01107594936708</v>
      </c>
    </row>
    <row r="37" spans="1:26" s="150" customFormat="1" ht="13.5" customHeight="1">
      <c r="A37" s="353"/>
      <c r="B37" s="134" t="s">
        <v>32</v>
      </c>
      <c r="C37" s="78">
        <v>0</v>
      </c>
      <c r="D37" s="79">
        <v>10</v>
      </c>
      <c r="E37" s="79">
        <v>2</v>
      </c>
      <c r="F37" s="79">
        <v>4</v>
      </c>
      <c r="G37" s="80">
        <v>4</v>
      </c>
      <c r="H37" s="80">
        <v>0</v>
      </c>
      <c r="I37" s="78">
        <v>20</v>
      </c>
      <c r="J37" s="79">
        <v>25</v>
      </c>
      <c r="K37" s="80">
        <v>14</v>
      </c>
      <c r="L37" s="78">
        <v>723</v>
      </c>
      <c r="M37" s="79">
        <v>835</v>
      </c>
      <c r="N37" s="135">
        <v>493</v>
      </c>
      <c r="O37" s="33">
        <f aca="true" t="shared" si="8" ref="O37:O58">C37</f>
        <v>0</v>
      </c>
      <c r="P37" s="33">
        <f aca="true" t="shared" si="9" ref="P37:P58">D37</f>
        <v>10</v>
      </c>
      <c r="Q37" s="33">
        <f aca="true" t="shared" si="10" ref="Q37:Q58">E37/3</f>
        <v>0.6666666666666666</v>
      </c>
      <c r="R37" s="33">
        <f aca="true" t="shared" si="11" ref="R37:R58">F37</f>
        <v>4</v>
      </c>
      <c r="S37" s="34">
        <f t="shared" si="7"/>
        <v>4</v>
      </c>
      <c r="T37" s="34">
        <f aca="true" t="shared" si="12" ref="T37:T58">H37</f>
        <v>0</v>
      </c>
      <c r="U37" s="35">
        <f t="shared" si="5"/>
        <v>2.5</v>
      </c>
      <c r="V37" s="33">
        <v>3.125</v>
      </c>
      <c r="W37" s="34">
        <v>2</v>
      </c>
      <c r="X37" s="136">
        <v>1.17</v>
      </c>
      <c r="Y37" s="137">
        <v>1.2865947611710324</v>
      </c>
      <c r="Z37" s="138">
        <v>0.823038397328882</v>
      </c>
    </row>
    <row r="38" spans="1:26" s="150" customFormat="1" ht="13.5" customHeight="1">
      <c r="A38" s="353"/>
      <c r="B38" s="134" t="s">
        <v>33</v>
      </c>
      <c r="C38" s="78">
        <v>0</v>
      </c>
      <c r="D38" s="79">
        <v>8</v>
      </c>
      <c r="E38" s="79">
        <v>6</v>
      </c>
      <c r="F38" s="79">
        <v>2</v>
      </c>
      <c r="G38" s="80">
        <v>7</v>
      </c>
      <c r="H38" s="80">
        <v>0</v>
      </c>
      <c r="I38" s="78">
        <v>23</v>
      </c>
      <c r="J38" s="79">
        <v>42</v>
      </c>
      <c r="K38" s="80">
        <v>32</v>
      </c>
      <c r="L38" s="78">
        <v>885</v>
      </c>
      <c r="M38" s="79">
        <v>847</v>
      </c>
      <c r="N38" s="135">
        <v>626</v>
      </c>
      <c r="O38" s="33">
        <f t="shared" si="8"/>
        <v>0</v>
      </c>
      <c r="P38" s="33">
        <f t="shared" si="9"/>
        <v>8</v>
      </c>
      <c r="Q38" s="33">
        <f t="shared" si="10"/>
        <v>2</v>
      </c>
      <c r="R38" s="33">
        <f t="shared" si="11"/>
        <v>2</v>
      </c>
      <c r="S38" s="34">
        <f t="shared" si="7"/>
        <v>7</v>
      </c>
      <c r="T38" s="34">
        <f t="shared" si="12"/>
        <v>0</v>
      </c>
      <c r="U38" s="35">
        <f t="shared" si="5"/>
        <v>2.875</v>
      </c>
      <c r="V38" s="33">
        <v>5.25</v>
      </c>
      <c r="W38" s="34">
        <v>4.571428571428571</v>
      </c>
      <c r="X38" s="136">
        <v>1.4</v>
      </c>
      <c r="Y38" s="137">
        <v>1.2970903522205206</v>
      </c>
      <c r="Z38" s="138">
        <v>0.985826771653543</v>
      </c>
    </row>
    <row r="39" spans="1:26" s="150" customFormat="1" ht="13.5" customHeight="1">
      <c r="A39" s="354"/>
      <c r="B39" s="139" t="s">
        <v>34</v>
      </c>
      <c r="C39" s="81">
        <v>0</v>
      </c>
      <c r="D39" s="82">
        <v>11</v>
      </c>
      <c r="E39" s="82">
        <v>11</v>
      </c>
      <c r="F39" s="82">
        <v>2</v>
      </c>
      <c r="G39" s="83">
        <v>7</v>
      </c>
      <c r="H39" s="83">
        <v>0</v>
      </c>
      <c r="I39" s="81">
        <v>31</v>
      </c>
      <c r="J39" s="82">
        <v>37</v>
      </c>
      <c r="K39" s="83">
        <v>18</v>
      </c>
      <c r="L39" s="81">
        <v>802</v>
      </c>
      <c r="M39" s="82">
        <v>886</v>
      </c>
      <c r="N39" s="140">
        <v>570</v>
      </c>
      <c r="O39" s="47">
        <f t="shared" si="8"/>
        <v>0</v>
      </c>
      <c r="P39" s="47">
        <f t="shared" si="9"/>
        <v>11</v>
      </c>
      <c r="Q39" s="47">
        <f t="shared" si="10"/>
        <v>3.6666666666666665</v>
      </c>
      <c r="R39" s="47">
        <f t="shared" si="11"/>
        <v>2</v>
      </c>
      <c r="S39" s="48">
        <f t="shared" si="7"/>
        <v>7</v>
      </c>
      <c r="T39" s="48">
        <f t="shared" si="12"/>
        <v>0</v>
      </c>
      <c r="U39" s="49">
        <f t="shared" si="5"/>
        <v>3.875</v>
      </c>
      <c r="V39" s="47">
        <v>4.625</v>
      </c>
      <c r="W39" s="48">
        <v>2.5714285714285716</v>
      </c>
      <c r="X39" s="141">
        <v>1.27</v>
      </c>
      <c r="Y39" s="137">
        <v>1.356814701378254</v>
      </c>
      <c r="Z39" s="138">
        <v>0.899053627760252</v>
      </c>
    </row>
    <row r="40" spans="1:26" s="150" customFormat="1" ht="13.5" customHeight="1">
      <c r="A40" s="352">
        <v>9</v>
      </c>
      <c r="B40" s="144" t="s">
        <v>35</v>
      </c>
      <c r="C40" s="85">
        <v>0</v>
      </c>
      <c r="D40" s="86">
        <v>9</v>
      </c>
      <c r="E40" s="86">
        <v>11</v>
      </c>
      <c r="F40" s="86">
        <v>3</v>
      </c>
      <c r="G40" s="87">
        <v>10</v>
      </c>
      <c r="H40" s="87">
        <v>0</v>
      </c>
      <c r="I40" s="85">
        <v>33</v>
      </c>
      <c r="J40" s="86">
        <v>32</v>
      </c>
      <c r="K40" s="87">
        <v>23</v>
      </c>
      <c r="L40" s="85">
        <v>748</v>
      </c>
      <c r="M40" s="86">
        <v>857</v>
      </c>
      <c r="N40" s="146">
        <v>543</v>
      </c>
      <c r="O40" s="89">
        <f t="shared" si="8"/>
        <v>0</v>
      </c>
      <c r="P40" s="89">
        <f t="shared" si="9"/>
        <v>9</v>
      </c>
      <c r="Q40" s="89">
        <f t="shared" si="10"/>
        <v>3.6666666666666665</v>
      </c>
      <c r="R40" s="89">
        <f t="shared" si="11"/>
        <v>3</v>
      </c>
      <c r="S40" s="90">
        <f t="shared" si="7"/>
        <v>10</v>
      </c>
      <c r="T40" s="90">
        <f t="shared" si="12"/>
        <v>0</v>
      </c>
      <c r="U40" s="91">
        <f t="shared" si="5"/>
        <v>4.125</v>
      </c>
      <c r="V40" s="89">
        <v>4</v>
      </c>
      <c r="W40" s="90">
        <v>3.2857142857142856</v>
      </c>
      <c r="X40" s="147">
        <v>1.18</v>
      </c>
      <c r="Y40" s="148">
        <v>1.3124042879019908</v>
      </c>
      <c r="Z40" s="149">
        <v>0.856466876971609</v>
      </c>
    </row>
    <row r="41" spans="1:26" s="150" customFormat="1" ht="13.5" customHeight="1">
      <c r="A41" s="353"/>
      <c r="B41" s="134" t="s">
        <v>36</v>
      </c>
      <c r="C41" s="78">
        <v>1</v>
      </c>
      <c r="D41" s="79">
        <v>7</v>
      </c>
      <c r="E41" s="79">
        <v>8</v>
      </c>
      <c r="F41" s="79">
        <v>4</v>
      </c>
      <c r="G41" s="80">
        <v>14</v>
      </c>
      <c r="H41" s="80">
        <v>0</v>
      </c>
      <c r="I41" s="78">
        <v>34</v>
      </c>
      <c r="J41" s="79">
        <v>32</v>
      </c>
      <c r="K41" s="80">
        <v>12</v>
      </c>
      <c r="L41" s="78">
        <v>699</v>
      </c>
      <c r="M41" s="79">
        <v>849</v>
      </c>
      <c r="N41" s="135">
        <v>551</v>
      </c>
      <c r="O41" s="33">
        <f t="shared" si="8"/>
        <v>1</v>
      </c>
      <c r="P41" s="33">
        <f t="shared" si="9"/>
        <v>7</v>
      </c>
      <c r="Q41" s="33">
        <f t="shared" si="10"/>
        <v>2.6666666666666665</v>
      </c>
      <c r="R41" s="33">
        <f t="shared" si="11"/>
        <v>4</v>
      </c>
      <c r="S41" s="34">
        <f t="shared" si="7"/>
        <v>14</v>
      </c>
      <c r="T41" s="34">
        <f t="shared" si="12"/>
        <v>0</v>
      </c>
      <c r="U41" s="35">
        <f t="shared" si="5"/>
        <v>4.25</v>
      </c>
      <c r="V41" s="33">
        <v>4</v>
      </c>
      <c r="W41" s="34">
        <v>1.7142857142857142</v>
      </c>
      <c r="X41" s="136">
        <v>1.13</v>
      </c>
      <c r="Y41" s="137">
        <v>1.3021472392638036</v>
      </c>
      <c r="Z41" s="138">
        <v>0.869085173501577</v>
      </c>
    </row>
    <row r="42" spans="1:26" s="150" customFormat="1" ht="13.5" customHeight="1">
      <c r="A42" s="353"/>
      <c r="B42" s="134" t="s">
        <v>37</v>
      </c>
      <c r="C42" s="78">
        <v>1</v>
      </c>
      <c r="D42" s="79">
        <v>4</v>
      </c>
      <c r="E42" s="79">
        <v>12</v>
      </c>
      <c r="F42" s="79">
        <v>2</v>
      </c>
      <c r="G42" s="80">
        <v>10</v>
      </c>
      <c r="H42" s="80">
        <v>0</v>
      </c>
      <c r="I42" s="78">
        <v>29</v>
      </c>
      <c r="J42" s="79">
        <v>25</v>
      </c>
      <c r="K42" s="80">
        <v>19</v>
      </c>
      <c r="L42" s="78">
        <v>591</v>
      </c>
      <c r="M42" s="79">
        <v>716</v>
      </c>
      <c r="N42" s="135">
        <v>514</v>
      </c>
      <c r="O42" s="33">
        <f t="shared" si="8"/>
        <v>1</v>
      </c>
      <c r="P42" s="33">
        <f t="shared" si="9"/>
        <v>4</v>
      </c>
      <c r="Q42" s="33">
        <f t="shared" si="10"/>
        <v>4</v>
      </c>
      <c r="R42" s="33">
        <f t="shared" si="11"/>
        <v>2</v>
      </c>
      <c r="S42" s="34">
        <f t="shared" si="7"/>
        <v>10</v>
      </c>
      <c r="T42" s="34">
        <f t="shared" si="12"/>
        <v>0</v>
      </c>
      <c r="U42" s="35">
        <f t="shared" si="5"/>
        <v>3.625</v>
      </c>
      <c r="V42" s="33">
        <v>3.125</v>
      </c>
      <c r="W42" s="34">
        <v>2.7142857142857144</v>
      </c>
      <c r="X42" s="136">
        <v>0.94</v>
      </c>
      <c r="Y42" s="137">
        <v>1.0998463901689708</v>
      </c>
      <c r="Z42" s="138">
        <v>0.813291139240506</v>
      </c>
    </row>
    <row r="43" spans="1:26" s="150" customFormat="1" ht="13.5" customHeight="1">
      <c r="A43" s="354"/>
      <c r="B43" s="139" t="s">
        <v>38</v>
      </c>
      <c r="C43" s="81">
        <v>0</v>
      </c>
      <c r="D43" s="82">
        <v>6</v>
      </c>
      <c r="E43" s="82">
        <v>21</v>
      </c>
      <c r="F43" s="82">
        <v>8</v>
      </c>
      <c r="G43" s="83">
        <v>18</v>
      </c>
      <c r="H43" s="83">
        <v>0</v>
      </c>
      <c r="I43" s="81">
        <v>53</v>
      </c>
      <c r="J43" s="82">
        <v>30</v>
      </c>
      <c r="K43" s="83">
        <v>14</v>
      </c>
      <c r="L43" s="81">
        <v>672</v>
      </c>
      <c r="M43" s="82">
        <v>751</v>
      </c>
      <c r="N43" s="140">
        <v>465</v>
      </c>
      <c r="O43" s="47">
        <f t="shared" si="8"/>
        <v>0</v>
      </c>
      <c r="P43" s="47">
        <f t="shared" si="9"/>
        <v>6</v>
      </c>
      <c r="Q43" s="47">
        <f t="shared" si="10"/>
        <v>7</v>
      </c>
      <c r="R43" s="47">
        <f t="shared" si="11"/>
        <v>8</v>
      </c>
      <c r="S43" s="48">
        <f t="shared" si="7"/>
        <v>18</v>
      </c>
      <c r="T43" s="48">
        <f t="shared" si="12"/>
        <v>0</v>
      </c>
      <c r="U43" s="49">
        <f t="shared" si="5"/>
        <v>6.625</v>
      </c>
      <c r="V43" s="47">
        <v>3.75</v>
      </c>
      <c r="W43" s="48">
        <v>2</v>
      </c>
      <c r="X43" s="141">
        <v>1.06</v>
      </c>
      <c r="Y43" s="142">
        <v>1.1500765696784074</v>
      </c>
      <c r="Z43" s="143">
        <v>0.734597156398104</v>
      </c>
    </row>
    <row r="44" spans="1:26" s="150" customFormat="1" ht="13.5" customHeight="1">
      <c r="A44" s="352">
        <v>10</v>
      </c>
      <c r="B44" s="144" t="s">
        <v>39</v>
      </c>
      <c r="C44" s="85">
        <v>1</v>
      </c>
      <c r="D44" s="86">
        <v>12</v>
      </c>
      <c r="E44" s="86">
        <v>9</v>
      </c>
      <c r="F44" s="86">
        <v>9</v>
      </c>
      <c r="G44" s="87">
        <v>16</v>
      </c>
      <c r="H44" s="87">
        <v>0</v>
      </c>
      <c r="I44" s="85">
        <v>47</v>
      </c>
      <c r="J44" s="86">
        <v>19</v>
      </c>
      <c r="K44" s="87">
        <v>31</v>
      </c>
      <c r="L44" s="85">
        <v>555</v>
      </c>
      <c r="M44" s="86">
        <v>602</v>
      </c>
      <c r="N44" s="146">
        <v>474</v>
      </c>
      <c r="O44" s="89">
        <f t="shared" si="8"/>
        <v>1</v>
      </c>
      <c r="P44" s="89">
        <f t="shared" si="9"/>
        <v>12</v>
      </c>
      <c r="Q44" s="89">
        <f t="shared" si="10"/>
        <v>3</v>
      </c>
      <c r="R44" s="89">
        <f t="shared" si="11"/>
        <v>9</v>
      </c>
      <c r="S44" s="90">
        <f t="shared" si="7"/>
        <v>16</v>
      </c>
      <c r="T44" s="90">
        <f t="shared" si="12"/>
        <v>0</v>
      </c>
      <c r="U44" s="91">
        <f t="shared" si="5"/>
        <v>5.875</v>
      </c>
      <c r="V44" s="89">
        <v>2.375</v>
      </c>
      <c r="W44" s="90">
        <v>4.428571428571429</v>
      </c>
      <c r="X44" s="147">
        <v>0.9</v>
      </c>
      <c r="Y44" s="148">
        <v>0.9218989280245024</v>
      </c>
      <c r="Z44" s="149">
        <v>0.747634069400631</v>
      </c>
    </row>
    <row r="45" spans="1:26" s="150" customFormat="1" ht="13.5" customHeight="1">
      <c r="A45" s="353">
        <v>10</v>
      </c>
      <c r="B45" s="134" t="s">
        <v>40</v>
      </c>
      <c r="C45" s="78">
        <v>1</v>
      </c>
      <c r="D45" s="79">
        <v>9</v>
      </c>
      <c r="E45" s="79">
        <v>10</v>
      </c>
      <c r="F45" s="79">
        <v>3</v>
      </c>
      <c r="G45" s="80">
        <v>13</v>
      </c>
      <c r="H45" s="80">
        <v>0</v>
      </c>
      <c r="I45" s="78">
        <v>36</v>
      </c>
      <c r="J45" s="79">
        <v>23</v>
      </c>
      <c r="K45" s="80">
        <v>19</v>
      </c>
      <c r="L45" s="78">
        <v>500</v>
      </c>
      <c r="M45" s="79">
        <v>639</v>
      </c>
      <c r="N45" s="135">
        <v>475</v>
      </c>
      <c r="O45" s="33">
        <f t="shared" si="8"/>
        <v>1</v>
      </c>
      <c r="P45" s="33">
        <f t="shared" si="9"/>
        <v>9</v>
      </c>
      <c r="Q45" s="33">
        <f t="shared" si="10"/>
        <v>3.3333333333333335</v>
      </c>
      <c r="R45" s="33">
        <f t="shared" si="11"/>
        <v>3</v>
      </c>
      <c r="S45" s="34">
        <f t="shared" si="7"/>
        <v>13</v>
      </c>
      <c r="T45" s="34">
        <f t="shared" si="12"/>
        <v>0</v>
      </c>
      <c r="U45" s="35">
        <f t="shared" si="5"/>
        <v>4.5</v>
      </c>
      <c r="V45" s="33">
        <v>2.875</v>
      </c>
      <c r="W45" s="34">
        <v>2.7142857142857144</v>
      </c>
      <c r="X45" s="136">
        <v>0.79</v>
      </c>
      <c r="Y45" s="137">
        <v>0.9785604900459418</v>
      </c>
      <c r="Z45" s="138">
        <v>0.752773375594295</v>
      </c>
    </row>
    <row r="46" spans="1:26" s="150" customFormat="1" ht="13.5" customHeight="1">
      <c r="A46" s="353"/>
      <c r="B46" s="134" t="s">
        <v>41</v>
      </c>
      <c r="C46" s="78">
        <v>4</v>
      </c>
      <c r="D46" s="79">
        <v>9</v>
      </c>
      <c r="E46" s="79">
        <v>4</v>
      </c>
      <c r="F46" s="79">
        <v>4</v>
      </c>
      <c r="G46" s="80">
        <v>7</v>
      </c>
      <c r="H46" s="80">
        <v>0</v>
      </c>
      <c r="I46" s="78">
        <v>28</v>
      </c>
      <c r="J46" s="79">
        <v>16</v>
      </c>
      <c r="K46" s="80">
        <v>16</v>
      </c>
      <c r="L46" s="78">
        <v>519</v>
      </c>
      <c r="M46" s="79">
        <v>551</v>
      </c>
      <c r="N46" s="135">
        <v>480</v>
      </c>
      <c r="O46" s="33">
        <f t="shared" si="8"/>
        <v>4</v>
      </c>
      <c r="P46" s="33">
        <f t="shared" si="9"/>
        <v>9</v>
      </c>
      <c r="Q46" s="33">
        <f t="shared" si="10"/>
        <v>1.3333333333333333</v>
      </c>
      <c r="R46" s="33">
        <f t="shared" si="11"/>
        <v>4</v>
      </c>
      <c r="S46" s="34">
        <f t="shared" si="7"/>
        <v>7</v>
      </c>
      <c r="T46" s="34">
        <f t="shared" si="12"/>
        <v>0</v>
      </c>
      <c r="U46" s="35">
        <f t="shared" si="5"/>
        <v>3.5</v>
      </c>
      <c r="V46" s="33">
        <v>2</v>
      </c>
      <c r="W46" s="34">
        <v>2.2857142857142856</v>
      </c>
      <c r="X46" s="136">
        <v>0.82</v>
      </c>
      <c r="Y46" s="137">
        <v>0.8450920245398773</v>
      </c>
      <c r="Z46" s="138">
        <v>0.754716981132076</v>
      </c>
    </row>
    <row r="47" spans="1:26" s="150" customFormat="1" ht="13.5" customHeight="1">
      <c r="A47" s="354"/>
      <c r="B47" s="139" t="s">
        <v>42</v>
      </c>
      <c r="C47" s="81">
        <v>2</v>
      </c>
      <c r="D47" s="82">
        <v>9</v>
      </c>
      <c r="E47" s="82">
        <v>9</v>
      </c>
      <c r="F47" s="82">
        <v>5</v>
      </c>
      <c r="G47" s="83">
        <v>7</v>
      </c>
      <c r="H47" s="83">
        <v>0</v>
      </c>
      <c r="I47" s="81">
        <v>32</v>
      </c>
      <c r="J47" s="82">
        <v>17</v>
      </c>
      <c r="K47" s="83">
        <v>10</v>
      </c>
      <c r="L47" s="81">
        <v>477</v>
      </c>
      <c r="M47" s="82">
        <v>601</v>
      </c>
      <c r="N47" s="140">
        <v>476</v>
      </c>
      <c r="O47" s="47">
        <f t="shared" si="8"/>
        <v>2</v>
      </c>
      <c r="P47" s="47">
        <f t="shared" si="9"/>
        <v>9</v>
      </c>
      <c r="Q47" s="47">
        <f t="shared" si="10"/>
        <v>3</v>
      </c>
      <c r="R47" s="47">
        <f t="shared" si="11"/>
        <v>5</v>
      </c>
      <c r="S47" s="48">
        <f t="shared" si="7"/>
        <v>7</v>
      </c>
      <c r="T47" s="48">
        <f t="shared" si="12"/>
        <v>0</v>
      </c>
      <c r="U47" s="49">
        <f t="shared" si="5"/>
        <v>4</v>
      </c>
      <c r="V47" s="47">
        <v>2.125</v>
      </c>
      <c r="W47" s="48">
        <v>1.4285714285714286</v>
      </c>
      <c r="X47" s="141">
        <v>0.75</v>
      </c>
      <c r="Y47" s="142">
        <v>0.9203675344563553</v>
      </c>
      <c r="Z47" s="143">
        <v>0.749606299212598</v>
      </c>
    </row>
    <row r="48" spans="1:26" s="150" customFormat="1" ht="13.5" customHeight="1">
      <c r="A48" s="352">
        <v>11</v>
      </c>
      <c r="B48" s="134" t="s">
        <v>43</v>
      </c>
      <c r="C48" s="78">
        <v>2</v>
      </c>
      <c r="D48" s="79">
        <v>5</v>
      </c>
      <c r="E48" s="79">
        <v>11</v>
      </c>
      <c r="F48" s="79">
        <v>5</v>
      </c>
      <c r="G48" s="80">
        <v>2</v>
      </c>
      <c r="H48" s="80">
        <v>0</v>
      </c>
      <c r="I48" s="78">
        <v>25</v>
      </c>
      <c r="J48" s="79">
        <v>24</v>
      </c>
      <c r="K48" s="80">
        <v>10</v>
      </c>
      <c r="L48" s="78">
        <v>465</v>
      </c>
      <c r="M48" s="79">
        <v>585</v>
      </c>
      <c r="N48" s="135">
        <v>414</v>
      </c>
      <c r="O48" s="33">
        <f t="shared" si="8"/>
        <v>2</v>
      </c>
      <c r="P48" s="33">
        <f t="shared" si="9"/>
        <v>5</v>
      </c>
      <c r="Q48" s="33">
        <f t="shared" si="10"/>
        <v>3.6666666666666665</v>
      </c>
      <c r="R48" s="33">
        <f t="shared" si="11"/>
        <v>5</v>
      </c>
      <c r="S48" s="34">
        <f t="shared" si="7"/>
        <v>2</v>
      </c>
      <c r="T48" s="34">
        <f t="shared" si="12"/>
        <v>0</v>
      </c>
      <c r="U48" s="35">
        <f t="shared" si="5"/>
        <v>3.125</v>
      </c>
      <c r="V48" s="33">
        <v>3</v>
      </c>
      <c r="W48" s="34">
        <v>1.4285714285714286</v>
      </c>
      <c r="X48" s="136">
        <v>0.73</v>
      </c>
      <c r="Y48" s="137">
        <v>0.8958652373660031</v>
      </c>
      <c r="Z48" s="138">
        <v>0.650943396226415</v>
      </c>
    </row>
    <row r="49" spans="1:26" s="150" customFormat="1" ht="13.5" customHeight="1">
      <c r="A49" s="353">
        <v>11</v>
      </c>
      <c r="B49" s="134" t="s">
        <v>44</v>
      </c>
      <c r="C49" s="78">
        <v>2</v>
      </c>
      <c r="D49" s="79">
        <v>4</v>
      </c>
      <c r="E49" s="79">
        <v>13</v>
      </c>
      <c r="F49" s="79">
        <v>2</v>
      </c>
      <c r="G49" s="80">
        <v>4</v>
      </c>
      <c r="H49" s="80">
        <v>0</v>
      </c>
      <c r="I49" s="78">
        <v>25</v>
      </c>
      <c r="J49" s="79">
        <v>15</v>
      </c>
      <c r="K49" s="80">
        <v>13</v>
      </c>
      <c r="L49" s="78">
        <v>514</v>
      </c>
      <c r="M49" s="79">
        <v>583</v>
      </c>
      <c r="N49" s="135">
        <v>421</v>
      </c>
      <c r="O49" s="33">
        <f t="shared" si="8"/>
        <v>2</v>
      </c>
      <c r="P49" s="33">
        <f t="shared" si="9"/>
        <v>4</v>
      </c>
      <c r="Q49" s="33">
        <f t="shared" si="10"/>
        <v>4.333333333333333</v>
      </c>
      <c r="R49" s="33">
        <f t="shared" si="11"/>
        <v>2</v>
      </c>
      <c r="S49" s="34">
        <f t="shared" si="7"/>
        <v>4</v>
      </c>
      <c r="T49" s="34">
        <f t="shared" si="12"/>
        <v>0</v>
      </c>
      <c r="U49" s="35">
        <f t="shared" si="5"/>
        <v>3.125</v>
      </c>
      <c r="V49" s="33">
        <v>1.875</v>
      </c>
      <c r="W49" s="34">
        <v>1.8571428571428572</v>
      </c>
      <c r="X49" s="136">
        <v>0.81</v>
      </c>
      <c r="Y49" s="137">
        <v>0.892802450229709</v>
      </c>
      <c r="Z49" s="138">
        <v>0.662992125984252</v>
      </c>
    </row>
    <row r="50" spans="1:26" s="150" customFormat="1" ht="13.5" customHeight="1">
      <c r="A50" s="353"/>
      <c r="B50" s="134" t="s">
        <v>45</v>
      </c>
      <c r="C50" s="78">
        <v>2</v>
      </c>
      <c r="D50" s="79">
        <v>6</v>
      </c>
      <c r="E50" s="79">
        <v>5</v>
      </c>
      <c r="F50" s="79">
        <v>6</v>
      </c>
      <c r="G50" s="80">
        <v>8</v>
      </c>
      <c r="H50" s="80">
        <v>0</v>
      </c>
      <c r="I50" s="78">
        <v>27</v>
      </c>
      <c r="J50" s="79">
        <v>19</v>
      </c>
      <c r="K50" s="80">
        <v>13</v>
      </c>
      <c r="L50" s="78">
        <v>485</v>
      </c>
      <c r="M50" s="79">
        <v>578</v>
      </c>
      <c r="N50" s="135">
        <v>436</v>
      </c>
      <c r="O50" s="33">
        <f t="shared" si="8"/>
        <v>2</v>
      </c>
      <c r="P50" s="33">
        <f t="shared" si="9"/>
        <v>6</v>
      </c>
      <c r="Q50" s="33">
        <f t="shared" si="10"/>
        <v>1.6666666666666667</v>
      </c>
      <c r="R50" s="33">
        <f t="shared" si="11"/>
        <v>6</v>
      </c>
      <c r="S50" s="34">
        <f t="shared" si="7"/>
        <v>8</v>
      </c>
      <c r="T50" s="34">
        <f t="shared" si="12"/>
        <v>0</v>
      </c>
      <c r="U50" s="35">
        <f t="shared" si="5"/>
        <v>3.375</v>
      </c>
      <c r="V50" s="33">
        <v>2.375</v>
      </c>
      <c r="W50" s="34">
        <v>1.8571428571428572</v>
      </c>
      <c r="X50" s="136">
        <v>0.77</v>
      </c>
      <c r="Y50" s="137">
        <v>0.8878648233486943</v>
      </c>
      <c r="Z50" s="138">
        <v>0.685534591194969</v>
      </c>
    </row>
    <row r="51" spans="1:26" s="150" customFormat="1" ht="13.5" customHeight="1">
      <c r="A51" s="353"/>
      <c r="B51" s="134" t="s">
        <v>46</v>
      </c>
      <c r="C51" s="78">
        <v>4</v>
      </c>
      <c r="D51" s="79">
        <v>3</v>
      </c>
      <c r="E51" s="79">
        <v>5</v>
      </c>
      <c r="F51" s="79">
        <v>0</v>
      </c>
      <c r="G51" s="80">
        <v>3</v>
      </c>
      <c r="H51" s="80">
        <v>0</v>
      </c>
      <c r="I51" s="78">
        <v>15</v>
      </c>
      <c r="J51" s="79">
        <v>19</v>
      </c>
      <c r="K51" s="80">
        <v>4</v>
      </c>
      <c r="L51" s="78">
        <v>375</v>
      </c>
      <c r="M51" s="79">
        <v>446</v>
      </c>
      <c r="N51" s="135">
        <v>427</v>
      </c>
      <c r="O51" s="33">
        <f t="shared" si="8"/>
        <v>4</v>
      </c>
      <c r="P51" s="33">
        <f t="shared" si="9"/>
        <v>3</v>
      </c>
      <c r="Q51" s="33">
        <f t="shared" si="10"/>
        <v>1.6666666666666667</v>
      </c>
      <c r="R51" s="33">
        <f t="shared" si="11"/>
        <v>0</v>
      </c>
      <c r="S51" s="34">
        <f t="shared" si="7"/>
        <v>3</v>
      </c>
      <c r="T51" s="34">
        <f t="shared" si="12"/>
        <v>0</v>
      </c>
      <c r="U51" s="35">
        <f t="shared" si="5"/>
        <v>1.875</v>
      </c>
      <c r="V51" s="33">
        <v>2.375</v>
      </c>
      <c r="W51" s="34">
        <v>0.5714285714285714</v>
      </c>
      <c r="X51" s="136">
        <v>0.59</v>
      </c>
      <c r="Y51" s="137">
        <v>0.6830015313935681</v>
      </c>
      <c r="Z51" s="138">
        <v>0.67244094488189</v>
      </c>
    </row>
    <row r="52" spans="1:26" s="150" customFormat="1" ht="13.5" customHeight="1">
      <c r="A52" s="354"/>
      <c r="B52" s="139" t="s">
        <v>47</v>
      </c>
      <c r="C52" s="81">
        <v>0</v>
      </c>
      <c r="D52" s="82">
        <v>9</v>
      </c>
      <c r="E52" s="82">
        <v>1</v>
      </c>
      <c r="F52" s="82">
        <v>1</v>
      </c>
      <c r="G52" s="83">
        <v>6</v>
      </c>
      <c r="H52" s="83">
        <v>0</v>
      </c>
      <c r="I52" s="81">
        <v>17</v>
      </c>
      <c r="J52" s="82">
        <v>19</v>
      </c>
      <c r="K52" s="83">
        <v>17</v>
      </c>
      <c r="L52" s="81">
        <v>463</v>
      </c>
      <c r="M52" s="82">
        <v>564</v>
      </c>
      <c r="N52" s="140">
        <v>409</v>
      </c>
      <c r="O52" s="47">
        <f t="shared" si="8"/>
        <v>0</v>
      </c>
      <c r="P52" s="47">
        <f t="shared" si="9"/>
        <v>9</v>
      </c>
      <c r="Q52" s="47">
        <f t="shared" si="10"/>
        <v>0.3333333333333333</v>
      </c>
      <c r="R52" s="47">
        <f t="shared" si="11"/>
        <v>1</v>
      </c>
      <c r="S52" s="48">
        <f t="shared" si="7"/>
        <v>6</v>
      </c>
      <c r="T52" s="48">
        <f t="shared" si="12"/>
        <v>0</v>
      </c>
      <c r="U52" s="49">
        <f t="shared" si="5"/>
        <v>2.125</v>
      </c>
      <c r="V52" s="47">
        <v>2.375</v>
      </c>
      <c r="W52" s="48">
        <v>2.4285714285714284</v>
      </c>
      <c r="X52" s="141">
        <v>0.73</v>
      </c>
      <c r="Y52" s="142">
        <v>0.8650306748466258</v>
      </c>
      <c r="Z52" s="143">
        <v>0.645110410094637</v>
      </c>
    </row>
    <row r="53" spans="1:26" s="150" customFormat="1" ht="13.5" customHeight="1">
      <c r="A53" s="352">
        <v>12</v>
      </c>
      <c r="B53" s="144" t="s">
        <v>48</v>
      </c>
      <c r="C53" s="85">
        <v>3</v>
      </c>
      <c r="D53" s="86">
        <v>6</v>
      </c>
      <c r="E53" s="86">
        <v>7</v>
      </c>
      <c r="F53" s="86">
        <v>0</v>
      </c>
      <c r="G53" s="87">
        <v>5</v>
      </c>
      <c r="H53" s="87">
        <v>2</v>
      </c>
      <c r="I53" s="85">
        <v>23</v>
      </c>
      <c r="J53" s="86">
        <v>24</v>
      </c>
      <c r="K53" s="87">
        <v>8</v>
      </c>
      <c r="L53" s="85">
        <v>427</v>
      </c>
      <c r="M53" s="86">
        <v>513</v>
      </c>
      <c r="N53" s="146">
        <v>402</v>
      </c>
      <c r="O53" s="89">
        <f t="shared" si="8"/>
        <v>3</v>
      </c>
      <c r="P53" s="89">
        <f t="shared" si="9"/>
        <v>6</v>
      </c>
      <c r="Q53" s="89">
        <f t="shared" si="10"/>
        <v>2.3333333333333335</v>
      </c>
      <c r="R53" s="89">
        <f t="shared" si="11"/>
        <v>0</v>
      </c>
      <c r="S53" s="90">
        <f t="shared" si="7"/>
        <v>5</v>
      </c>
      <c r="T53" s="90">
        <f t="shared" si="12"/>
        <v>2</v>
      </c>
      <c r="U53" s="91">
        <f t="shared" si="5"/>
        <v>2.875</v>
      </c>
      <c r="V53" s="89">
        <v>3</v>
      </c>
      <c r="W53" s="90">
        <v>1.1428571428571428</v>
      </c>
      <c r="X53" s="147">
        <v>0.67</v>
      </c>
      <c r="Y53" s="137">
        <v>0.7856049004594181</v>
      </c>
      <c r="Z53" s="138">
        <v>0.633070866141732</v>
      </c>
    </row>
    <row r="54" spans="1:26" s="150" customFormat="1" ht="13.5" customHeight="1">
      <c r="A54" s="353"/>
      <c r="B54" s="134" t="s">
        <v>49</v>
      </c>
      <c r="C54" s="78">
        <v>1</v>
      </c>
      <c r="D54" s="79">
        <v>11</v>
      </c>
      <c r="E54" s="79">
        <v>4</v>
      </c>
      <c r="F54" s="79">
        <v>0</v>
      </c>
      <c r="G54" s="80">
        <v>4</v>
      </c>
      <c r="H54" s="80">
        <v>0</v>
      </c>
      <c r="I54" s="78">
        <v>20</v>
      </c>
      <c r="J54" s="79">
        <v>31</v>
      </c>
      <c r="K54" s="80">
        <v>9</v>
      </c>
      <c r="L54" s="78">
        <v>433</v>
      </c>
      <c r="M54" s="79">
        <v>548</v>
      </c>
      <c r="N54" s="135">
        <v>437</v>
      </c>
      <c r="O54" s="33">
        <f t="shared" si="8"/>
        <v>1</v>
      </c>
      <c r="P54" s="33">
        <f t="shared" si="9"/>
        <v>11</v>
      </c>
      <c r="Q54" s="33">
        <f t="shared" si="10"/>
        <v>1.3333333333333333</v>
      </c>
      <c r="R54" s="33">
        <f t="shared" si="11"/>
        <v>0</v>
      </c>
      <c r="S54" s="34">
        <f t="shared" si="7"/>
        <v>4</v>
      </c>
      <c r="T54" s="34">
        <f t="shared" si="12"/>
        <v>0</v>
      </c>
      <c r="U54" s="35">
        <f t="shared" si="5"/>
        <v>2.5</v>
      </c>
      <c r="V54" s="33">
        <v>3.875</v>
      </c>
      <c r="W54" s="34">
        <v>1.2857142857142858</v>
      </c>
      <c r="X54" s="136">
        <v>0.68</v>
      </c>
      <c r="Y54" s="137">
        <v>0.8392036753445635</v>
      </c>
      <c r="Z54" s="138">
        <v>0.687106918238994</v>
      </c>
    </row>
    <row r="55" spans="1:26" s="150" customFormat="1" ht="13.5" customHeight="1">
      <c r="A55" s="353"/>
      <c r="B55" s="134" t="s">
        <v>50</v>
      </c>
      <c r="C55" s="78">
        <v>1</v>
      </c>
      <c r="D55" s="79">
        <v>12</v>
      </c>
      <c r="E55" s="79">
        <v>7</v>
      </c>
      <c r="F55" s="79">
        <v>0</v>
      </c>
      <c r="G55" s="80">
        <v>2</v>
      </c>
      <c r="H55" s="80">
        <v>0</v>
      </c>
      <c r="I55" s="78">
        <v>22</v>
      </c>
      <c r="J55" s="79">
        <v>28</v>
      </c>
      <c r="K55" s="80">
        <v>11</v>
      </c>
      <c r="L55" s="78">
        <v>434</v>
      </c>
      <c r="M55" s="79">
        <v>487</v>
      </c>
      <c r="N55" s="135">
        <v>440</v>
      </c>
      <c r="O55" s="33">
        <f t="shared" si="8"/>
        <v>1</v>
      </c>
      <c r="P55" s="33">
        <f t="shared" si="9"/>
        <v>12</v>
      </c>
      <c r="Q55" s="33">
        <f t="shared" si="10"/>
        <v>2.3333333333333335</v>
      </c>
      <c r="R55" s="33">
        <f t="shared" si="11"/>
        <v>0</v>
      </c>
      <c r="S55" s="34">
        <f t="shared" si="7"/>
        <v>2</v>
      </c>
      <c r="T55" s="34">
        <f t="shared" si="12"/>
        <v>0</v>
      </c>
      <c r="U55" s="35">
        <f t="shared" si="5"/>
        <v>2.75</v>
      </c>
      <c r="V55" s="33">
        <v>3.5</v>
      </c>
      <c r="W55" s="34">
        <v>1.5714285714285714</v>
      </c>
      <c r="X55" s="136">
        <v>0.69</v>
      </c>
      <c r="Y55" s="137">
        <v>0.7469325153374233</v>
      </c>
      <c r="Z55" s="138">
        <v>0.691823899371069</v>
      </c>
    </row>
    <row r="56" spans="1:26" s="150" customFormat="1" ht="13.5" customHeight="1">
      <c r="A56" s="353"/>
      <c r="B56" s="134" t="s">
        <v>51</v>
      </c>
      <c r="C56" s="78">
        <v>2</v>
      </c>
      <c r="D56" s="79">
        <v>5</v>
      </c>
      <c r="E56" s="79">
        <v>0</v>
      </c>
      <c r="F56" s="79">
        <v>1</v>
      </c>
      <c r="G56" s="80">
        <v>6</v>
      </c>
      <c r="H56" s="80">
        <v>0</v>
      </c>
      <c r="I56" s="78">
        <v>14</v>
      </c>
      <c r="J56" s="79">
        <v>20</v>
      </c>
      <c r="K56" s="80">
        <v>6</v>
      </c>
      <c r="L56" s="78">
        <v>375</v>
      </c>
      <c r="M56" s="79">
        <v>412</v>
      </c>
      <c r="N56" s="135">
        <v>460</v>
      </c>
      <c r="O56" s="33">
        <f t="shared" si="8"/>
        <v>2</v>
      </c>
      <c r="P56" s="33">
        <f t="shared" si="9"/>
        <v>5</v>
      </c>
      <c r="Q56" s="33">
        <f t="shared" si="10"/>
        <v>0</v>
      </c>
      <c r="R56" s="33">
        <f t="shared" si="11"/>
        <v>1</v>
      </c>
      <c r="S56" s="34">
        <f t="shared" si="7"/>
        <v>6</v>
      </c>
      <c r="T56" s="34">
        <f t="shared" si="12"/>
        <v>0</v>
      </c>
      <c r="U56" s="35">
        <f t="shared" si="5"/>
        <v>1.75</v>
      </c>
      <c r="V56" s="33">
        <v>2.5</v>
      </c>
      <c r="W56" s="34">
        <v>0.8571428571428571</v>
      </c>
      <c r="X56" s="136">
        <v>0.63</v>
      </c>
      <c r="Y56" s="137">
        <v>0.6367851622874807</v>
      </c>
      <c r="Z56" s="138">
        <v>0.723270440251572</v>
      </c>
    </row>
    <row r="57" spans="1:26" s="150" customFormat="1" ht="13.5" customHeight="1">
      <c r="A57" s="355"/>
      <c r="B57" s="218">
        <v>53</v>
      </c>
      <c r="C57" s="230"/>
      <c r="D57" s="231"/>
      <c r="E57" s="231"/>
      <c r="F57" s="231"/>
      <c r="G57" s="232"/>
      <c r="H57" s="232"/>
      <c r="I57" s="230"/>
      <c r="J57" s="318"/>
      <c r="K57" s="310">
        <v>3</v>
      </c>
      <c r="L57" s="230"/>
      <c r="M57" s="318"/>
      <c r="N57" s="322">
        <v>261</v>
      </c>
      <c r="O57" s="268">
        <f t="shared" si="8"/>
        <v>0</v>
      </c>
      <c r="P57" s="269">
        <f t="shared" si="9"/>
        <v>0</v>
      </c>
      <c r="Q57" s="269">
        <f t="shared" si="10"/>
        <v>0</v>
      </c>
      <c r="R57" s="269">
        <f t="shared" si="11"/>
        <v>0</v>
      </c>
      <c r="S57" s="270"/>
      <c r="T57" s="270">
        <f t="shared" si="12"/>
        <v>0</v>
      </c>
      <c r="U57" s="235">
        <f t="shared" si="5"/>
        <v>0</v>
      </c>
      <c r="V57" s="320">
        <v>0</v>
      </c>
      <c r="W57" s="311">
        <v>0.42857142857142855</v>
      </c>
      <c r="X57" s="235"/>
      <c r="Y57" s="265"/>
      <c r="Z57" s="313">
        <v>0.415605095541401</v>
      </c>
    </row>
    <row r="58" spans="1:26" s="150" customFormat="1" ht="15.75" customHeight="1">
      <c r="A58" s="361" t="s">
        <v>61</v>
      </c>
      <c r="B58" s="362"/>
      <c r="C58" s="92">
        <f aca="true" t="shared" si="13" ref="C58:H58">SUM(C5:C57)</f>
        <v>65</v>
      </c>
      <c r="D58" s="93">
        <f t="shared" si="13"/>
        <v>465</v>
      </c>
      <c r="E58" s="93">
        <f t="shared" si="13"/>
        <v>375</v>
      </c>
      <c r="F58" s="93">
        <f t="shared" si="13"/>
        <v>92</v>
      </c>
      <c r="G58" s="94">
        <f t="shared" si="13"/>
        <v>330</v>
      </c>
      <c r="H58" s="94">
        <f t="shared" si="13"/>
        <v>3</v>
      </c>
      <c r="I58" s="92">
        <f>SUM(C58:H58)</f>
        <v>1330</v>
      </c>
      <c r="J58" s="93">
        <v>993</v>
      </c>
      <c r="K58" s="94">
        <v>729</v>
      </c>
      <c r="L58" s="92">
        <v>31138</v>
      </c>
      <c r="M58" s="93">
        <v>29713</v>
      </c>
      <c r="N58" s="151">
        <v>27865</v>
      </c>
      <c r="O58" s="99">
        <f t="shared" si="8"/>
        <v>65</v>
      </c>
      <c r="P58" s="99">
        <f t="shared" si="9"/>
        <v>465</v>
      </c>
      <c r="Q58" s="99">
        <f t="shared" si="10"/>
        <v>125</v>
      </c>
      <c r="R58" s="99">
        <f t="shared" si="11"/>
        <v>92</v>
      </c>
      <c r="S58" s="100">
        <f>G58</f>
        <v>330</v>
      </c>
      <c r="T58" s="100">
        <f t="shared" si="12"/>
        <v>3</v>
      </c>
      <c r="U58" s="101">
        <f t="shared" si="5"/>
        <v>166.25</v>
      </c>
      <c r="V58" s="99">
        <v>126.53571428571428</v>
      </c>
      <c r="W58" s="100">
        <v>104.14285714285714</v>
      </c>
      <c r="X58" s="101">
        <f>SUM(X5:X56)</f>
        <v>49.48000000000001</v>
      </c>
      <c r="Y58" s="99">
        <v>45.782742681047765</v>
      </c>
      <c r="Z58" s="152">
        <v>44.0205371248025</v>
      </c>
    </row>
    <row r="59" spans="2:26" s="119" customFormat="1" ht="13.5" customHeight="1">
      <c r="B59" s="156"/>
      <c r="C59" s="157"/>
      <c r="D59" s="157"/>
      <c r="E59" s="157"/>
      <c r="F59" s="157"/>
      <c r="G59" s="157"/>
      <c r="H59" s="157"/>
      <c r="I59" s="157"/>
      <c r="K59" s="157"/>
      <c r="O59" s="154" t="s">
        <v>122</v>
      </c>
      <c r="Q59" s="157"/>
      <c r="R59" s="157"/>
      <c r="S59" s="157"/>
      <c r="T59" s="157"/>
      <c r="U59" s="157"/>
      <c r="V59" s="157"/>
      <c r="W59" s="157"/>
      <c r="X59" s="157"/>
      <c r="Y59" s="157"/>
      <c r="Z59" s="155"/>
    </row>
    <row r="60" ht="12">
      <c r="M60" s="253"/>
    </row>
  </sheetData>
  <mergeCells count="21">
    <mergeCell ref="O2:Z2"/>
    <mergeCell ref="C2:N2"/>
    <mergeCell ref="C3:H3"/>
    <mergeCell ref="I3:K3"/>
    <mergeCell ref="O3:T3"/>
    <mergeCell ref="U3:W3"/>
    <mergeCell ref="L3:N3"/>
    <mergeCell ref="X3:Z3"/>
    <mergeCell ref="A44:A47"/>
    <mergeCell ref="A48:A52"/>
    <mergeCell ref="A53:A57"/>
    <mergeCell ref="A58:B58"/>
    <mergeCell ref="A5:A8"/>
    <mergeCell ref="A9:A12"/>
    <mergeCell ref="A13:A17"/>
    <mergeCell ref="A18:A21"/>
    <mergeCell ref="A40:A43"/>
    <mergeCell ref="A22:A25"/>
    <mergeCell ref="A26:A30"/>
    <mergeCell ref="A31:A34"/>
    <mergeCell ref="A35:A39"/>
  </mergeCells>
  <printOptions/>
  <pageMargins left="0.75" right="0.2362204724409449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AO60"/>
  <sheetViews>
    <sheetView showZeros="0" zoomScale="68" zoomScaleNormal="68" workbookViewId="0" topLeftCell="A16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3.875" style="1" customWidth="1"/>
    <col min="9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3.875" style="3" customWidth="1"/>
    <col min="30" max="32" width="5.625" style="3" customWidth="1"/>
    <col min="33" max="41" width="6.125" style="3" customWidth="1"/>
    <col min="42" max="16384" width="9.00390625" style="1" customWidth="1"/>
  </cols>
  <sheetData>
    <row r="1" spans="1:41" s="5" customFormat="1" ht="24.75" customHeight="1">
      <c r="A1" s="106" t="s">
        <v>62</v>
      </c>
      <c r="V1" s="106" t="s">
        <v>63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60" t="s">
        <v>79</v>
      </c>
      <c r="P2" s="325"/>
      <c r="Q2" s="325"/>
      <c r="R2" s="325"/>
      <c r="S2" s="325"/>
      <c r="T2" s="326"/>
      <c r="V2" s="107"/>
      <c r="W2" s="108"/>
      <c r="X2" s="327" t="s">
        <v>56</v>
      </c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8"/>
      <c r="AJ2" s="360" t="s">
        <v>84</v>
      </c>
      <c r="AK2" s="325"/>
      <c r="AL2" s="325"/>
      <c r="AM2" s="325"/>
      <c r="AN2" s="325"/>
      <c r="AO2" s="326"/>
    </row>
    <row r="3" spans="1:41" s="109" customFormat="1" ht="18" customHeight="1">
      <c r="A3" s="110"/>
      <c r="B3" s="111"/>
      <c r="C3" s="329" t="s">
        <v>109</v>
      </c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33" t="s">
        <v>58</v>
      </c>
      <c r="P3" s="334"/>
      <c r="Q3" s="334"/>
      <c r="R3" s="347" t="s">
        <v>59</v>
      </c>
      <c r="S3" s="348"/>
      <c r="T3" s="349"/>
      <c r="V3" s="110"/>
      <c r="W3" s="111"/>
      <c r="X3" s="329" t="s">
        <v>109</v>
      </c>
      <c r="Y3" s="330"/>
      <c r="Z3" s="330"/>
      <c r="AA3" s="330"/>
      <c r="AB3" s="330"/>
      <c r="AC3" s="330"/>
      <c r="AD3" s="331" t="s">
        <v>53</v>
      </c>
      <c r="AE3" s="332"/>
      <c r="AF3" s="332"/>
      <c r="AG3" s="335" t="s">
        <v>60</v>
      </c>
      <c r="AH3" s="336"/>
      <c r="AI3" s="337"/>
      <c r="AJ3" s="333" t="s">
        <v>58</v>
      </c>
      <c r="AK3" s="334"/>
      <c r="AL3" s="334"/>
      <c r="AM3" s="347" t="s">
        <v>59</v>
      </c>
      <c r="AN3" s="348"/>
      <c r="AO3" s="349"/>
    </row>
    <row r="4" spans="1:41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12">
        <v>2006</v>
      </c>
      <c r="P4" s="113">
        <v>2005</v>
      </c>
      <c r="Q4" s="114">
        <v>2004</v>
      </c>
      <c r="R4" s="112">
        <v>2006</v>
      </c>
      <c r="S4" s="113">
        <v>2005</v>
      </c>
      <c r="T4" s="128">
        <v>2004</v>
      </c>
      <c r="V4" s="122" t="s">
        <v>54</v>
      </c>
      <c r="W4" s="123" t="s">
        <v>55</v>
      </c>
      <c r="X4" s="124" t="s">
        <v>93</v>
      </c>
      <c r="Y4" s="125" t="s">
        <v>96</v>
      </c>
      <c r="Z4" s="125" t="s">
        <v>97</v>
      </c>
      <c r="AA4" s="125" t="s">
        <v>98</v>
      </c>
      <c r="AB4" s="125" t="s">
        <v>99</v>
      </c>
      <c r="AC4" s="126" t="s">
        <v>100</v>
      </c>
      <c r="AD4" s="112">
        <v>2006</v>
      </c>
      <c r="AE4" s="113">
        <v>2005</v>
      </c>
      <c r="AF4" s="114">
        <v>2004</v>
      </c>
      <c r="AG4" s="112">
        <v>2006</v>
      </c>
      <c r="AH4" s="113">
        <v>2005</v>
      </c>
      <c r="AI4" s="127">
        <v>2004</v>
      </c>
      <c r="AJ4" s="112">
        <v>2006</v>
      </c>
      <c r="AK4" s="113">
        <v>2005</v>
      </c>
      <c r="AL4" s="114">
        <v>2004</v>
      </c>
      <c r="AM4" s="112">
        <v>2006</v>
      </c>
      <c r="AN4" s="113">
        <v>2005</v>
      </c>
      <c r="AO4" s="128">
        <v>2004</v>
      </c>
    </row>
    <row r="5" spans="1:41" s="119" customFormat="1" ht="13.5" customHeight="1">
      <c r="A5" s="358">
        <v>1</v>
      </c>
      <c r="B5" s="129" t="s">
        <v>0</v>
      </c>
      <c r="C5" s="12"/>
      <c r="D5" s="13"/>
      <c r="E5" s="13"/>
      <c r="F5" s="13">
        <v>1</v>
      </c>
      <c r="G5" s="13"/>
      <c r="H5" s="14"/>
      <c r="I5" s="12">
        <v>1</v>
      </c>
      <c r="J5" s="13">
        <v>0</v>
      </c>
      <c r="K5" s="14">
        <v>0</v>
      </c>
      <c r="L5" s="74">
        <v>3</v>
      </c>
      <c r="M5" s="75">
        <v>4</v>
      </c>
      <c r="N5" s="130">
        <v>3</v>
      </c>
      <c r="O5" s="21">
        <f aca="true" t="shared" si="0" ref="O5:O36">I5/6</f>
        <v>0.16666666666666666</v>
      </c>
      <c r="P5" s="19">
        <v>0</v>
      </c>
      <c r="Q5" s="20">
        <v>0</v>
      </c>
      <c r="R5" s="131">
        <v>0.00646551724137931</v>
      </c>
      <c r="S5" s="132">
        <v>0.00851063829787234</v>
      </c>
      <c r="T5" s="133">
        <v>0.0059880239520958</v>
      </c>
      <c r="V5" s="358">
        <v>1</v>
      </c>
      <c r="W5" s="129" t="s">
        <v>0</v>
      </c>
      <c r="X5" s="12"/>
      <c r="Y5" s="13"/>
      <c r="Z5" s="13"/>
      <c r="AA5" s="13"/>
      <c r="AB5" s="13"/>
      <c r="AC5" s="14"/>
      <c r="AD5" s="12">
        <v>0</v>
      </c>
      <c r="AE5" s="13">
        <v>0</v>
      </c>
      <c r="AF5" s="14">
        <v>0</v>
      </c>
      <c r="AG5" s="74">
        <v>9</v>
      </c>
      <c r="AH5" s="75">
        <v>14</v>
      </c>
      <c r="AI5" s="130">
        <v>3</v>
      </c>
      <c r="AJ5" s="21">
        <f aca="true" t="shared" si="1" ref="AJ5:AJ36">AD5/6</f>
        <v>0</v>
      </c>
      <c r="AK5" s="19">
        <v>0</v>
      </c>
      <c r="AL5" s="20">
        <v>0</v>
      </c>
      <c r="AM5" s="131">
        <v>0.02</v>
      </c>
      <c r="AN5" s="132">
        <v>0.029787234042553193</v>
      </c>
      <c r="AO5" s="133">
        <v>0.0059880239520958</v>
      </c>
    </row>
    <row r="6" spans="1:41" s="119" customFormat="1" ht="13.5" customHeight="1">
      <c r="A6" s="353"/>
      <c r="B6" s="134" t="s">
        <v>1</v>
      </c>
      <c r="C6" s="26"/>
      <c r="D6" s="27"/>
      <c r="E6" s="27"/>
      <c r="F6" s="27"/>
      <c r="G6" s="27"/>
      <c r="H6" s="28"/>
      <c r="I6" s="26">
        <v>0</v>
      </c>
      <c r="J6" s="27">
        <v>0</v>
      </c>
      <c r="K6" s="28">
        <v>0</v>
      </c>
      <c r="L6" s="78">
        <v>6</v>
      </c>
      <c r="M6" s="79">
        <v>5</v>
      </c>
      <c r="N6" s="135">
        <v>6</v>
      </c>
      <c r="O6" s="35">
        <f t="shared" si="0"/>
        <v>0</v>
      </c>
      <c r="P6" s="33">
        <v>0</v>
      </c>
      <c r="Q6" s="34">
        <v>0</v>
      </c>
      <c r="R6" s="136">
        <v>0.012875536480686695</v>
      </c>
      <c r="S6" s="137">
        <v>0.010638297872340425</v>
      </c>
      <c r="T6" s="138">
        <v>0.0124740124740124</v>
      </c>
      <c r="V6" s="353"/>
      <c r="W6" s="134" t="s">
        <v>1</v>
      </c>
      <c r="X6" s="26"/>
      <c r="Y6" s="27"/>
      <c r="Z6" s="27"/>
      <c r="AA6" s="27"/>
      <c r="AB6" s="27"/>
      <c r="AC6" s="28"/>
      <c r="AD6" s="26">
        <v>0</v>
      </c>
      <c r="AE6" s="27">
        <v>1</v>
      </c>
      <c r="AF6" s="28">
        <v>0</v>
      </c>
      <c r="AG6" s="78">
        <v>5</v>
      </c>
      <c r="AH6" s="79">
        <v>8</v>
      </c>
      <c r="AI6" s="135">
        <v>14</v>
      </c>
      <c r="AJ6" s="35">
        <f t="shared" si="1"/>
        <v>0</v>
      </c>
      <c r="AK6" s="33">
        <v>0.16666666666666666</v>
      </c>
      <c r="AL6" s="34">
        <v>0</v>
      </c>
      <c r="AM6" s="136">
        <v>0.01</v>
      </c>
      <c r="AN6" s="137">
        <v>0.01702127659574468</v>
      </c>
      <c r="AO6" s="138">
        <v>0.0291060291060291</v>
      </c>
    </row>
    <row r="7" spans="1:41" s="119" customFormat="1" ht="13.5" customHeight="1">
      <c r="A7" s="353"/>
      <c r="B7" s="134" t="s">
        <v>2</v>
      </c>
      <c r="C7" s="26"/>
      <c r="D7" s="27"/>
      <c r="E7" s="27"/>
      <c r="F7" s="27"/>
      <c r="G7" s="27"/>
      <c r="H7" s="28"/>
      <c r="I7" s="26">
        <v>0</v>
      </c>
      <c r="J7" s="27">
        <v>0</v>
      </c>
      <c r="K7" s="28">
        <v>0</v>
      </c>
      <c r="L7" s="78">
        <v>3</v>
      </c>
      <c r="M7" s="79">
        <v>8</v>
      </c>
      <c r="N7" s="135">
        <v>10</v>
      </c>
      <c r="O7" s="35">
        <f t="shared" si="0"/>
        <v>0</v>
      </c>
      <c r="P7" s="33">
        <v>0</v>
      </c>
      <c r="Q7" s="34">
        <v>0</v>
      </c>
      <c r="R7" s="136">
        <v>0.006437768240343348</v>
      </c>
      <c r="S7" s="137">
        <v>0.01702127659574468</v>
      </c>
      <c r="T7" s="138">
        <v>0.0209205020920502</v>
      </c>
      <c r="V7" s="353"/>
      <c r="W7" s="134" t="s">
        <v>2</v>
      </c>
      <c r="X7" s="26"/>
      <c r="Y7" s="27"/>
      <c r="Z7" s="27"/>
      <c r="AA7" s="27"/>
      <c r="AB7" s="27"/>
      <c r="AC7" s="28"/>
      <c r="AD7" s="26">
        <v>0</v>
      </c>
      <c r="AE7" s="27">
        <v>2</v>
      </c>
      <c r="AF7" s="28">
        <v>0</v>
      </c>
      <c r="AG7" s="78">
        <v>4</v>
      </c>
      <c r="AH7" s="79">
        <v>15</v>
      </c>
      <c r="AI7" s="135">
        <v>12</v>
      </c>
      <c r="AJ7" s="35">
        <f t="shared" si="1"/>
        <v>0</v>
      </c>
      <c r="AK7" s="33">
        <v>0.3333333333333333</v>
      </c>
      <c r="AL7" s="34">
        <v>0</v>
      </c>
      <c r="AM7" s="136">
        <v>0.01</v>
      </c>
      <c r="AN7" s="137">
        <v>0.031914893617021274</v>
      </c>
      <c r="AO7" s="138">
        <v>0.0251046025104602</v>
      </c>
    </row>
    <row r="8" spans="1:41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8"/>
      <c r="I8" s="26">
        <v>0</v>
      </c>
      <c r="J8" s="27">
        <v>0</v>
      </c>
      <c r="K8" s="28">
        <v>0</v>
      </c>
      <c r="L8" s="78">
        <v>4</v>
      </c>
      <c r="M8" s="79">
        <v>5</v>
      </c>
      <c r="N8" s="135">
        <v>11</v>
      </c>
      <c r="O8" s="35">
        <f t="shared" si="0"/>
        <v>0</v>
      </c>
      <c r="P8" s="33">
        <v>0</v>
      </c>
      <c r="Q8" s="34">
        <v>0</v>
      </c>
      <c r="R8" s="136">
        <v>0.008583690987124463</v>
      </c>
      <c r="S8" s="137">
        <v>0.010638297872340425</v>
      </c>
      <c r="T8" s="138">
        <v>0.0230125523012552</v>
      </c>
      <c r="V8" s="354"/>
      <c r="W8" s="134" t="s">
        <v>3</v>
      </c>
      <c r="X8" s="26"/>
      <c r="Y8" s="27"/>
      <c r="Z8" s="27"/>
      <c r="AA8" s="27">
        <v>1</v>
      </c>
      <c r="AB8" s="27"/>
      <c r="AC8" s="28"/>
      <c r="AD8" s="26">
        <v>1</v>
      </c>
      <c r="AE8" s="27">
        <v>0</v>
      </c>
      <c r="AF8" s="28">
        <v>0</v>
      </c>
      <c r="AG8" s="78">
        <v>12</v>
      </c>
      <c r="AH8" s="79">
        <v>9</v>
      </c>
      <c r="AI8" s="135">
        <v>9</v>
      </c>
      <c r="AJ8" s="35">
        <f t="shared" si="1"/>
        <v>0.16666666666666666</v>
      </c>
      <c r="AK8" s="33">
        <v>0</v>
      </c>
      <c r="AL8" s="34">
        <v>0</v>
      </c>
      <c r="AM8" s="136">
        <v>0.03</v>
      </c>
      <c r="AN8" s="137">
        <v>0.019148936170212766</v>
      </c>
      <c r="AO8" s="138">
        <v>0.0188284518828451</v>
      </c>
    </row>
    <row r="9" spans="1:41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2"/>
      <c r="I9" s="219">
        <v>0</v>
      </c>
      <c r="J9" s="261">
        <v>0</v>
      </c>
      <c r="K9" s="262">
        <v>0</v>
      </c>
      <c r="L9" s="85">
        <v>6</v>
      </c>
      <c r="M9" s="86">
        <v>11</v>
      </c>
      <c r="N9" s="146">
        <v>7</v>
      </c>
      <c r="O9" s="91">
        <f t="shared" si="0"/>
        <v>0</v>
      </c>
      <c r="P9" s="89">
        <v>0</v>
      </c>
      <c r="Q9" s="90">
        <v>0</v>
      </c>
      <c r="R9" s="147">
        <v>0.012875536480686695</v>
      </c>
      <c r="S9" s="148">
        <v>0.023454157782515993</v>
      </c>
      <c r="T9" s="149">
        <v>0.0146137787056367</v>
      </c>
      <c r="V9" s="352">
        <v>2</v>
      </c>
      <c r="W9" s="144" t="s">
        <v>4</v>
      </c>
      <c r="X9" s="219"/>
      <c r="Y9" s="261"/>
      <c r="Z9" s="261"/>
      <c r="AA9" s="261"/>
      <c r="AB9" s="261"/>
      <c r="AC9" s="262"/>
      <c r="AD9" s="219">
        <v>0</v>
      </c>
      <c r="AE9" s="261">
        <v>0</v>
      </c>
      <c r="AF9" s="262">
        <v>0</v>
      </c>
      <c r="AG9" s="85">
        <v>7</v>
      </c>
      <c r="AH9" s="86">
        <v>10</v>
      </c>
      <c r="AI9" s="146">
        <v>13</v>
      </c>
      <c r="AJ9" s="91">
        <f t="shared" si="1"/>
        <v>0</v>
      </c>
      <c r="AK9" s="89">
        <v>0</v>
      </c>
      <c r="AL9" s="90">
        <v>0</v>
      </c>
      <c r="AM9" s="147">
        <v>0.02</v>
      </c>
      <c r="AN9" s="148">
        <v>0.021321961620469083</v>
      </c>
      <c r="AO9" s="149">
        <v>0.0271398747390396</v>
      </c>
    </row>
    <row r="10" spans="1:41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54"/>
      <c r="I10" s="29">
        <v>0</v>
      </c>
      <c r="J10" s="30">
        <v>0</v>
      </c>
      <c r="K10" s="54">
        <v>0</v>
      </c>
      <c r="L10" s="29">
        <v>6</v>
      </c>
      <c r="M10" s="30">
        <v>2</v>
      </c>
      <c r="N10" s="31">
        <v>6</v>
      </c>
      <c r="O10" s="57">
        <f t="shared" si="0"/>
        <v>0</v>
      </c>
      <c r="P10" s="55">
        <v>0</v>
      </c>
      <c r="Q10" s="56">
        <v>0</v>
      </c>
      <c r="R10" s="36">
        <v>0.012875536480686695</v>
      </c>
      <c r="S10" s="37">
        <v>0.0042643923240938165</v>
      </c>
      <c r="T10" s="38">
        <v>0.0125260960334029</v>
      </c>
      <c r="V10" s="353">
        <v>2</v>
      </c>
      <c r="W10" s="134" t="s">
        <v>5</v>
      </c>
      <c r="X10" s="29"/>
      <c r="Y10" s="30"/>
      <c r="Z10" s="30"/>
      <c r="AA10" s="30"/>
      <c r="AB10" s="30"/>
      <c r="AC10" s="54"/>
      <c r="AD10" s="29">
        <v>0</v>
      </c>
      <c r="AE10" s="30">
        <v>0</v>
      </c>
      <c r="AF10" s="54">
        <v>0</v>
      </c>
      <c r="AG10" s="29">
        <v>15</v>
      </c>
      <c r="AH10" s="30">
        <v>12</v>
      </c>
      <c r="AI10" s="31">
        <v>2</v>
      </c>
      <c r="AJ10" s="57">
        <f t="shared" si="1"/>
        <v>0</v>
      </c>
      <c r="AK10" s="55">
        <v>0</v>
      </c>
      <c r="AL10" s="56">
        <v>0</v>
      </c>
      <c r="AM10" s="36">
        <v>0.03</v>
      </c>
      <c r="AN10" s="37">
        <v>0.0255863539445629</v>
      </c>
      <c r="AO10" s="38">
        <v>0.00417536534446764</v>
      </c>
    </row>
    <row r="11" spans="1:41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54"/>
      <c r="I11" s="29">
        <v>0</v>
      </c>
      <c r="J11" s="30">
        <v>0</v>
      </c>
      <c r="K11" s="54">
        <v>0</v>
      </c>
      <c r="L11" s="29">
        <v>1</v>
      </c>
      <c r="M11" s="30">
        <v>3</v>
      </c>
      <c r="N11" s="31">
        <v>9</v>
      </c>
      <c r="O11" s="57">
        <f t="shared" si="0"/>
        <v>0</v>
      </c>
      <c r="P11" s="55">
        <v>0</v>
      </c>
      <c r="Q11" s="56">
        <v>0</v>
      </c>
      <c r="R11" s="36">
        <v>0.002145922746781116</v>
      </c>
      <c r="S11" s="37">
        <v>0.006396588486140725</v>
      </c>
      <c r="T11" s="38">
        <v>0.0187891440501043</v>
      </c>
      <c r="V11" s="353"/>
      <c r="W11" s="134" t="s">
        <v>6</v>
      </c>
      <c r="X11" s="29"/>
      <c r="Y11" s="30"/>
      <c r="Z11" s="30"/>
      <c r="AA11" s="30"/>
      <c r="AB11" s="30"/>
      <c r="AC11" s="54">
        <v>1</v>
      </c>
      <c r="AD11" s="29">
        <v>1</v>
      </c>
      <c r="AE11" s="30">
        <v>0</v>
      </c>
      <c r="AF11" s="54">
        <v>0</v>
      </c>
      <c r="AG11" s="29">
        <v>6</v>
      </c>
      <c r="AH11" s="30">
        <v>6</v>
      </c>
      <c r="AI11" s="31">
        <v>12</v>
      </c>
      <c r="AJ11" s="57">
        <f t="shared" si="1"/>
        <v>0.16666666666666666</v>
      </c>
      <c r="AK11" s="55">
        <v>0</v>
      </c>
      <c r="AL11" s="56">
        <v>0</v>
      </c>
      <c r="AM11" s="36">
        <v>0.01</v>
      </c>
      <c r="AN11" s="37">
        <v>0.01279317697228145</v>
      </c>
      <c r="AO11" s="38">
        <v>0.0250521920668058</v>
      </c>
    </row>
    <row r="12" spans="1:41" s="145" customFormat="1" ht="13.5" customHeight="1">
      <c r="A12" s="354"/>
      <c r="B12" s="139" t="s">
        <v>7</v>
      </c>
      <c r="C12" s="43"/>
      <c r="D12" s="44"/>
      <c r="E12" s="44"/>
      <c r="F12" s="44"/>
      <c r="G12" s="44"/>
      <c r="H12" s="62"/>
      <c r="I12" s="43">
        <v>0</v>
      </c>
      <c r="J12" s="44">
        <v>1</v>
      </c>
      <c r="K12" s="62">
        <v>0</v>
      </c>
      <c r="L12" s="43">
        <v>7</v>
      </c>
      <c r="M12" s="44">
        <v>12</v>
      </c>
      <c r="N12" s="45">
        <v>11</v>
      </c>
      <c r="O12" s="65">
        <f t="shared" si="0"/>
        <v>0</v>
      </c>
      <c r="P12" s="63">
        <v>0.16666666666666666</v>
      </c>
      <c r="Q12" s="64">
        <v>0</v>
      </c>
      <c r="R12" s="50">
        <v>0.015021459227467811</v>
      </c>
      <c r="S12" s="51">
        <v>0.0255863539445629</v>
      </c>
      <c r="T12" s="52">
        <v>0.022964509394572</v>
      </c>
      <c r="V12" s="354"/>
      <c r="W12" s="139" t="s">
        <v>7</v>
      </c>
      <c r="X12" s="43"/>
      <c r="Y12" s="44"/>
      <c r="Z12" s="44"/>
      <c r="AA12" s="44"/>
      <c r="AB12" s="44"/>
      <c r="AC12" s="62"/>
      <c r="AD12" s="43">
        <v>0</v>
      </c>
      <c r="AE12" s="44">
        <v>0</v>
      </c>
      <c r="AF12" s="62">
        <v>0</v>
      </c>
      <c r="AG12" s="43">
        <v>14</v>
      </c>
      <c r="AH12" s="44">
        <v>11</v>
      </c>
      <c r="AI12" s="45">
        <v>10</v>
      </c>
      <c r="AJ12" s="65">
        <f t="shared" si="1"/>
        <v>0</v>
      </c>
      <c r="AK12" s="63">
        <v>0</v>
      </c>
      <c r="AL12" s="64">
        <v>0</v>
      </c>
      <c r="AM12" s="50">
        <v>0.03</v>
      </c>
      <c r="AN12" s="51">
        <v>0.023454157782515993</v>
      </c>
      <c r="AO12" s="52">
        <v>0.0208768267223382</v>
      </c>
    </row>
    <row r="13" spans="1:41" s="145" customFormat="1" ht="13.5" customHeight="1">
      <c r="A13" s="352">
        <v>3</v>
      </c>
      <c r="B13" s="144" t="s">
        <v>8</v>
      </c>
      <c r="C13" s="66"/>
      <c r="D13" s="67"/>
      <c r="E13" s="67"/>
      <c r="F13" s="67"/>
      <c r="G13" s="67"/>
      <c r="H13" s="68"/>
      <c r="I13" s="66">
        <v>0</v>
      </c>
      <c r="J13" s="67">
        <v>0</v>
      </c>
      <c r="K13" s="68">
        <v>0</v>
      </c>
      <c r="L13" s="66">
        <v>9</v>
      </c>
      <c r="M13" s="67">
        <v>8</v>
      </c>
      <c r="N13" s="69">
        <v>4</v>
      </c>
      <c r="O13" s="72">
        <f t="shared" si="0"/>
        <v>0</v>
      </c>
      <c r="P13" s="70">
        <v>0</v>
      </c>
      <c r="Q13" s="71">
        <v>0</v>
      </c>
      <c r="R13" s="73">
        <v>0.019313304721030045</v>
      </c>
      <c r="S13" s="58">
        <v>0.017057569296375266</v>
      </c>
      <c r="T13" s="59">
        <v>0.00835073068893528</v>
      </c>
      <c r="V13" s="352">
        <v>3</v>
      </c>
      <c r="W13" s="144" t="s">
        <v>8</v>
      </c>
      <c r="X13" s="66"/>
      <c r="Y13" s="67"/>
      <c r="Z13" s="67">
        <v>1</v>
      </c>
      <c r="AA13" s="67"/>
      <c r="AB13" s="67"/>
      <c r="AC13" s="68"/>
      <c r="AD13" s="66">
        <v>1</v>
      </c>
      <c r="AE13" s="67">
        <v>0</v>
      </c>
      <c r="AF13" s="68">
        <v>0</v>
      </c>
      <c r="AG13" s="66">
        <v>17</v>
      </c>
      <c r="AH13" s="67">
        <v>10</v>
      </c>
      <c r="AI13" s="69">
        <v>5</v>
      </c>
      <c r="AJ13" s="72">
        <f t="shared" si="1"/>
        <v>0.16666666666666666</v>
      </c>
      <c r="AK13" s="70">
        <v>0</v>
      </c>
      <c r="AL13" s="71">
        <v>0</v>
      </c>
      <c r="AM13" s="73">
        <v>0.04</v>
      </c>
      <c r="AN13" s="58">
        <v>0.021321961620469083</v>
      </c>
      <c r="AO13" s="59">
        <v>0.0104384133611691</v>
      </c>
    </row>
    <row r="14" spans="1:41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54"/>
      <c r="I14" s="29">
        <v>0</v>
      </c>
      <c r="J14" s="30">
        <v>0</v>
      </c>
      <c r="K14" s="54">
        <v>0</v>
      </c>
      <c r="L14" s="29">
        <v>9</v>
      </c>
      <c r="M14" s="30">
        <v>3</v>
      </c>
      <c r="N14" s="31">
        <v>9</v>
      </c>
      <c r="O14" s="57">
        <f t="shared" si="0"/>
        <v>0</v>
      </c>
      <c r="P14" s="55">
        <v>0</v>
      </c>
      <c r="Q14" s="56">
        <v>0</v>
      </c>
      <c r="R14" s="36">
        <v>0.019313304721030045</v>
      </c>
      <c r="S14" s="37">
        <v>0.006396588486140725</v>
      </c>
      <c r="T14" s="38">
        <v>0.0187891440501043</v>
      </c>
      <c r="V14" s="353">
        <v>3</v>
      </c>
      <c r="W14" s="134" t="s">
        <v>9</v>
      </c>
      <c r="X14" s="29"/>
      <c r="Y14" s="30"/>
      <c r="Z14" s="30"/>
      <c r="AA14" s="30"/>
      <c r="AB14" s="30"/>
      <c r="AC14" s="54"/>
      <c r="AD14" s="29">
        <v>0</v>
      </c>
      <c r="AE14" s="30">
        <v>0</v>
      </c>
      <c r="AF14" s="54">
        <v>0</v>
      </c>
      <c r="AG14" s="29">
        <v>11</v>
      </c>
      <c r="AH14" s="30">
        <v>8</v>
      </c>
      <c r="AI14" s="31">
        <v>10</v>
      </c>
      <c r="AJ14" s="57">
        <f t="shared" si="1"/>
        <v>0</v>
      </c>
      <c r="AK14" s="55">
        <v>0</v>
      </c>
      <c r="AL14" s="56">
        <v>0</v>
      </c>
      <c r="AM14" s="36">
        <v>0.02</v>
      </c>
      <c r="AN14" s="37">
        <v>0.017057569296375266</v>
      </c>
      <c r="AO14" s="38">
        <v>0.0208768267223382</v>
      </c>
    </row>
    <row r="15" spans="1:41" s="145" customFormat="1" ht="13.5" customHeight="1">
      <c r="A15" s="353"/>
      <c r="B15" s="134" t="s">
        <v>10</v>
      </c>
      <c r="C15" s="29"/>
      <c r="D15" s="30"/>
      <c r="E15" s="30"/>
      <c r="F15" s="30"/>
      <c r="G15" s="30"/>
      <c r="H15" s="54"/>
      <c r="I15" s="29">
        <v>0</v>
      </c>
      <c r="J15" s="30">
        <v>0</v>
      </c>
      <c r="K15" s="54">
        <v>0</v>
      </c>
      <c r="L15" s="29">
        <v>6</v>
      </c>
      <c r="M15" s="30">
        <v>4</v>
      </c>
      <c r="N15" s="31">
        <v>4</v>
      </c>
      <c r="O15" s="57">
        <f t="shared" si="0"/>
        <v>0</v>
      </c>
      <c r="P15" s="55">
        <v>0</v>
      </c>
      <c r="Q15" s="56">
        <v>0</v>
      </c>
      <c r="R15" s="36">
        <v>0.012875536480686695</v>
      </c>
      <c r="S15" s="37">
        <v>0.008528784648187633</v>
      </c>
      <c r="T15" s="38">
        <v>0.00835073068893528</v>
      </c>
      <c r="V15" s="353"/>
      <c r="W15" s="134" t="s">
        <v>10</v>
      </c>
      <c r="X15" s="29"/>
      <c r="Y15" s="30"/>
      <c r="Z15" s="30"/>
      <c r="AA15" s="30"/>
      <c r="AB15" s="30">
        <v>1</v>
      </c>
      <c r="AC15" s="54"/>
      <c r="AD15" s="29">
        <v>1</v>
      </c>
      <c r="AE15" s="30">
        <v>0</v>
      </c>
      <c r="AF15" s="54">
        <v>0</v>
      </c>
      <c r="AG15" s="29">
        <v>11</v>
      </c>
      <c r="AH15" s="30">
        <v>11</v>
      </c>
      <c r="AI15" s="31">
        <v>7</v>
      </c>
      <c r="AJ15" s="57">
        <f t="shared" si="1"/>
        <v>0.16666666666666666</v>
      </c>
      <c r="AK15" s="55">
        <v>0</v>
      </c>
      <c r="AL15" s="56">
        <v>0</v>
      </c>
      <c r="AM15" s="36">
        <v>0.02</v>
      </c>
      <c r="AN15" s="37">
        <v>0.023454157782515993</v>
      </c>
      <c r="AO15" s="38">
        <v>0.0146137787056367</v>
      </c>
    </row>
    <row r="16" spans="1:41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54"/>
      <c r="I16" s="29">
        <v>0</v>
      </c>
      <c r="J16" s="30">
        <v>0</v>
      </c>
      <c r="K16" s="54">
        <v>0</v>
      </c>
      <c r="L16" s="29">
        <v>5</v>
      </c>
      <c r="M16" s="30">
        <v>10</v>
      </c>
      <c r="N16" s="31">
        <v>6</v>
      </c>
      <c r="O16" s="57">
        <f t="shared" si="0"/>
        <v>0</v>
      </c>
      <c r="P16" s="55">
        <v>0</v>
      </c>
      <c r="Q16" s="56">
        <v>0</v>
      </c>
      <c r="R16" s="36">
        <v>0.01072961373390558</v>
      </c>
      <c r="S16" s="37">
        <v>0.021321961620469083</v>
      </c>
      <c r="T16" s="38">
        <v>0.0125260960334029</v>
      </c>
      <c r="V16" s="353"/>
      <c r="W16" s="134" t="s">
        <v>11</v>
      </c>
      <c r="X16" s="29"/>
      <c r="Y16" s="30"/>
      <c r="Z16" s="30"/>
      <c r="AA16" s="30"/>
      <c r="AB16" s="30"/>
      <c r="AC16" s="54"/>
      <c r="AD16" s="29">
        <v>0</v>
      </c>
      <c r="AE16" s="30">
        <v>0</v>
      </c>
      <c r="AF16" s="54">
        <v>0</v>
      </c>
      <c r="AG16" s="29">
        <v>5</v>
      </c>
      <c r="AH16" s="30">
        <v>5</v>
      </c>
      <c r="AI16" s="31">
        <v>13</v>
      </c>
      <c r="AJ16" s="57">
        <f t="shared" si="1"/>
        <v>0</v>
      </c>
      <c r="AK16" s="55">
        <v>0</v>
      </c>
      <c r="AL16" s="56">
        <v>0</v>
      </c>
      <c r="AM16" s="36">
        <v>0.01</v>
      </c>
      <c r="AN16" s="37">
        <v>0.010660980810234541</v>
      </c>
      <c r="AO16" s="38">
        <v>0.0271398747390396</v>
      </c>
    </row>
    <row r="17" spans="1:41" s="145" customFormat="1" ht="13.5" customHeight="1">
      <c r="A17" s="354"/>
      <c r="B17" s="139" t="s">
        <v>12</v>
      </c>
      <c r="C17" s="43"/>
      <c r="D17" s="44"/>
      <c r="E17" s="44"/>
      <c r="F17" s="44"/>
      <c r="G17" s="44"/>
      <c r="H17" s="62"/>
      <c r="I17" s="43">
        <v>0</v>
      </c>
      <c r="J17" s="44">
        <v>0</v>
      </c>
      <c r="K17" s="62">
        <v>0</v>
      </c>
      <c r="L17" s="43">
        <v>5</v>
      </c>
      <c r="M17" s="44">
        <v>9</v>
      </c>
      <c r="N17" s="45">
        <v>5</v>
      </c>
      <c r="O17" s="65">
        <f t="shared" si="0"/>
        <v>0</v>
      </c>
      <c r="P17" s="63">
        <v>0</v>
      </c>
      <c r="Q17" s="64">
        <v>0</v>
      </c>
      <c r="R17" s="50">
        <v>0.012919896640826873</v>
      </c>
      <c r="S17" s="51">
        <v>0.019148936170212766</v>
      </c>
      <c r="T17" s="52">
        <v>0.0105263157894736</v>
      </c>
      <c r="V17" s="354"/>
      <c r="W17" s="139" t="s">
        <v>12</v>
      </c>
      <c r="X17" s="43"/>
      <c r="Y17" s="44"/>
      <c r="Z17" s="44">
        <v>1</v>
      </c>
      <c r="AA17" s="44"/>
      <c r="AB17" s="44"/>
      <c r="AC17" s="62"/>
      <c r="AD17" s="43">
        <v>1</v>
      </c>
      <c r="AE17" s="44">
        <v>0</v>
      </c>
      <c r="AF17" s="62">
        <v>0</v>
      </c>
      <c r="AG17" s="43">
        <v>15</v>
      </c>
      <c r="AH17" s="44">
        <v>12</v>
      </c>
      <c r="AI17" s="45">
        <v>11</v>
      </c>
      <c r="AJ17" s="65">
        <f t="shared" si="1"/>
        <v>0.16666666666666666</v>
      </c>
      <c r="AK17" s="63">
        <v>0</v>
      </c>
      <c r="AL17" s="64">
        <v>0</v>
      </c>
      <c r="AM17" s="50">
        <v>0.04</v>
      </c>
      <c r="AN17" s="51">
        <v>0.02553191489361702</v>
      </c>
      <c r="AO17" s="52">
        <v>0.0231578947368421</v>
      </c>
    </row>
    <row r="18" spans="1:41" s="150" customFormat="1" ht="13.5" customHeight="1">
      <c r="A18" s="352">
        <v>4</v>
      </c>
      <c r="B18" s="144" t="s">
        <v>13</v>
      </c>
      <c r="C18" s="85"/>
      <c r="D18" s="86"/>
      <c r="E18" s="86"/>
      <c r="F18" s="86"/>
      <c r="G18" s="86"/>
      <c r="H18" s="87"/>
      <c r="I18" s="85">
        <v>0</v>
      </c>
      <c r="J18" s="86">
        <v>0</v>
      </c>
      <c r="K18" s="87">
        <v>0</v>
      </c>
      <c r="L18" s="85">
        <v>7</v>
      </c>
      <c r="M18" s="86">
        <v>5</v>
      </c>
      <c r="N18" s="146">
        <v>9</v>
      </c>
      <c r="O18" s="91">
        <f t="shared" si="0"/>
        <v>0</v>
      </c>
      <c r="P18" s="89">
        <v>0</v>
      </c>
      <c r="Q18" s="90">
        <v>0</v>
      </c>
      <c r="R18" s="147">
        <v>0.016548463356973995</v>
      </c>
      <c r="S18" s="148">
        <v>0.01059322033898305</v>
      </c>
      <c r="T18" s="149">
        <v>0.0188284518828451</v>
      </c>
      <c r="V18" s="352">
        <v>4</v>
      </c>
      <c r="W18" s="144" t="s">
        <v>13</v>
      </c>
      <c r="X18" s="85"/>
      <c r="Y18" s="86"/>
      <c r="Z18" s="86"/>
      <c r="AA18" s="86"/>
      <c r="AB18" s="86"/>
      <c r="AC18" s="87"/>
      <c r="AD18" s="85">
        <v>0</v>
      </c>
      <c r="AE18" s="86">
        <v>0</v>
      </c>
      <c r="AF18" s="87">
        <v>0</v>
      </c>
      <c r="AG18" s="85">
        <v>17</v>
      </c>
      <c r="AH18" s="86">
        <v>8</v>
      </c>
      <c r="AI18" s="146">
        <v>9</v>
      </c>
      <c r="AJ18" s="91">
        <f t="shared" si="1"/>
        <v>0</v>
      </c>
      <c r="AK18" s="89">
        <v>0</v>
      </c>
      <c r="AL18" s="90">
        <v>0</v>
      </c>
      <c r="AM18" s="147">
        <v>0.04</v>
      </c>
      <c r="AN18" s="148">
        <v>0.01694915254237288</v>
      </c>
      <c r="AO18" s="149">
        <v>0.0188284518828451</v>
      </c>
    </row>
    <row r="19" spans="1:41" s="150" customFormat="1" ht="13.5" customHeight="1">
      <c r="A19" s="353"/>
      <c r="B19" s="134" t="s">
        <v>14</v>
      </c>
      <c r="C19" s="78"/>
      <c r="D19" s="79"/>
      <c r="E19" s="79"/>
      <c r="F19" s="79"/>
      <c r="G19" s="79"/>
      <c r="H19" s="80"/>
      <c r="I19" s="78">
        <v>0</v>
      </c>
      <c r="J19" s="79">
        <v>0</v>
      </c>
      <c r="K19" s="80">
        <v>0</v>
      </c>
      <c r="L19" s="78">
        <v>7</v>
      </c>
      <c r="M19" s="79">
        <v>3</v>
      </c>
      <c r="N19" s="135">
        <v>5</v>
      </c>
      <c r="O19" s="35">
        <f t="shared" si="0"/>
        <v>0</v>
      </c>
      <c r="P19" s="33">
        <v>0</v>
      </c>
      <c r="Q19" s="34">
        <v>0</v>
      </c>
      <c r="R19" s="136">
        <v>0.016548463356973995</v>
      </c>
      <c r="S19" s="137">
        <v>0.006369426751592357</v>
      </c>
      <c r="T19" s="138">
        <v>0.0104384133611691</v>
      </c>
      <c r="V19" s="353"/>
      <c r="W19" s="134" t="s">
        <v>14</v>
      </c>
      <c r="X19" s="78"/>
      <c r="Y19" s="79"/>
      <c r="Z19" s="79"/>
      <c r="AA19" s="79"/>
      <c r="AB19" s="79"/>
      <c r="AC19" s="80"/>
      <c r="AD19" s="78">
        <v>0</v>
      </c>
      <c r="AE19" s="79">
        <v>0</v>
      </c>
      <c r="AF19" s="80">
        <v>0</v>
      </c>
      <c r="AG19" s="78">
        <v>17</v>
      </c>
      <c r="AH19" s="79">
        <v>6</v>
      </c>
      <c r="AI19" s="135">
        <v>10</v>
      </c>
      <c r="AJ19" s="35">
        <f t="shared" si="1"/>
        <v>0</v>
      </c>
      <c r="AK19" s="33">
        <v>0</v>
      </c>
      <c r="AL19" s="34">
        <v>0</v>
      </c>
      <c r="AM19" s="136">
        <v>0.04</v>
      </c>
      <c r="AN19" s="137">
        <v>0.012738853503184714</v>
      </c>
      <c r="AO19" s="138">
        <v>0.0208768267223382</v>
      </c>
    </row>
    <row r="20" spans="1:41" s="150" customFormat="1" ht="13.5" customHeight="1">
      <c r="A20" s="353"/>
      <c r="B20" s="134" t="s">
        <v>15</v>
      </c>
      <c r="C20" s="78"/>
      <c r="D20" s="79"/>
      <c r="E20" s="79"/>
      <c r="F20" s="79"/>
      <c r="G20" s="79"/>
      <c r="H20" s="80"/>
      <c r="I20" s="78">
        <v>0</v>
      </c>
      <c r="J20" s="79">
        <v>0</v>
      </c>
      <c r="K20" s="80">
        <v>0</v>
      </c>
      <c r="L20" s="78">
        <v>4</v>
      </c>
      <c r="M20" s="79">
        <v>3</v>
      </c>
      <c r="N20" s="135">
        <v>3</v>
      </c>
      <c r="O20" s="35">
        <f t="shared" si="0"/>
        <v>0</v>
      </c>
      <c r="P20" s="33">
        <v>0</v>
      </c>
      <c r="Q20" s="34">
        <v>0</v>
      </c>
      <c r="R20" s="136">
        <v>0.009216589861751152</v>
      </c>
      <c r="S20" s="137">
        <v>0.006355932203389831</v>
      </c>
      <c r="T20" s="138">
        <v>0.00626304801670146</v>
      </c>
      <c r="V20" s="353"/>
      <c r="W20" s="134" t="s">
        <v>15</v>
      </c>
      <c r="X20" s="78"/>
      <c r="Y20" s="79"/>
      <c r="Z20" s="79">
        <v>1</v>
      </c>
      <c r="AA20" s="79"/>
      <c r="AB20" s="79"/>
      <c r="AC20" s="80"/>
      <c r="AD20" s="78">
        <v>1</v>
      </c>
      <c r="AE20" s="79">
        <v>0</v>
      </c>
      <c r="AF20" s="80">
        <v>0</v>
      </c>
      <c r="AG20" s="78">
        <v>13</v>
      </c>
      <c r="AH20" s="79">
        <v>6</v>
      </c>
      <c r="AI20" s="135">
        <v>9</v>
      </c>
      <c r="AJ20" s="35">
        <f t="shared" si="1"/>
        <v>0.16666666666666666</v>
      </c>
      <c r="AK20" s="33">
        <v>0</v>
      </c>
      <c r="AL20" s="34">
        <v>0</v>
      </c>
      <c r="AM20" s="136">
        <v>0.03</v>
      </c>
      <c r="AN20" s="137">
        <v>0.012711864406779662</v>
      </c>
      <c r="AO20" s="138">
        <v>0.0187891440501043</v>
      </c>
    </row>
    <row r="21" spans="1:41" s="150" customFormat="1" ht="13.5" customHeight="1">
      <c r="A21" s="354"/>
      <c r="B21" s="139" t="s">
        <v>16</v>
      </c>
      <c r="C21" s="81"/>
      <c r="D21" s="82"/>
      <c r="E21" s="82"/>
      <c r="F21" s="82"/>
      <c r="G21" s="82"/>
      <c r="H21" s="83"/>
      <c r="I21" s="81">
        <v>0</v>
      </c>
      <c r="J21" s="82">
        <v>1</v>
      </c>
      <c r="K21" s="83">
        <v>0</v>
      </c>
      <c r="L21" s="81">
        <v>6</v>
      </c>
      <c r="M21" s="82">
        <v>6</v>
      </c>
      <c r="N21" s="140">
        <v>5</v>
      </c>
      <c r="O21" s="49">
        <f t="shared" si="0"/>
        <v>0</v>
      </c>
      <c r="P21" s="47">
        <v>0.16666666666666666</v>
      </c>
      <c r="Q21" s="48">
        <v>0</v>
      </c>
      <c r="R21" s="141">
        <v>0.014563106796116505</v>
      </c>
      <c r="S21" s="142">
        <v>0.012711864406779662</v>
      </c>
      <c r="T21" s="143">
        <v>0.0105263157894736</v>
      </c>
      <c r="V21" s="354"/>
      <c r="W21" s="139" t="s">
        <v>16</v>
      </c>
      <c r="X21" s="81"/>
      <c r="Y21" s="82"/>
      <c r="Z21" s="82">
        <v>1</v>
      </c>
      <c r="AA21" s="82"/>
      <c r="AB21" s="82"/>
      <c r="AC21" s="83"/>
      <c r="AD21" s="81">
        <v>1</v>
      </c>
      <c r="AE21" s="82">
        <v>1</v>
      </c>
      <c r="AF21" s="83">
        <v>0</v>
      </c>
      <c r="AG21" s="81">
        <v>9</v>
      </c>
      <c r="AH21" s="82">
        <v>12</v>
      </c>
      <c r="AI21" s="140">
        <v>11</v>
      </c>
      <c r="AJ21" s="49">
        <f t="shared" si="1"/>
        <v>0.16666666666666666</v>
      </c>
      <c r="AK21" s="47">
        <v>0.16666666666666666</v>
      </c>
      <c r="AL21" s="48">
        <v>0</v>
      </c>
      <c r="AM21" s="141">
        <v>0.02</v>
      </c>
      <c r="AN21" s="142">
        <v>0.025423728813559324</v>
      </c>
      <c r="AO21" s="143">
        <v>0.0231578947368421</v>
      </c>
    </row>
    <row r="22" spans="1:41" s="150" customFormat="1" ht="13.5" customHeight="1">
      <c r="A22" s="352">
        <v>5</v>
      </c>
      <c r="B22" s="144" t="s">
        <v>17</v>
      </c>
      <c r="C22" s="85"/>
      <c r="D22" s="86"/>
      <c r="E22" s="86"/>
      <c r="F22" s="86"/>
      <c r="G22" s="86"/>
      <c r="H22" s="87"/>
      <c r="I22" s="85">
        <v>0</v>
      </c>
      <c r="J22" s="86">
        <v>0</v>
      </c>
      <c r="K22" s="87">
        <v>0</v>
      </c>
      <c r="L22" s="85">
        <v>4</v>
      </c>
      <c r="M22" s="86">
        <v>7</v>
      </c>
      <c r="N22" s="146">
        <v>10</v>
      </c>
      <c r="O22" s="91">
        <f t="shared" si="0"/>
        <v>0</v>
      </c>
      <c r="P22" s="89">
        <v>0</v>
      </c>
      <c r="Q22" s="90">
        <v>0</v>
      </c>
      <c r="R22" s="147">
        <v>0.009237875288683603</v>
      </c>
      <c r="S22" s="148">
        <v>0.014861995753715499</v>
      </c>
      <c r="T22" s="149">
        <v>0.0210970464135021</v>
      </c>
      <c r="V22" s="352">
        <v>5</v>
      </c>
      <c r="W22" s="144" t="s">
        <v>17</v>
      </c>
      <c r="X22" s="85"/>
      <c r="Y22" s="86"/>
      <c r="Z22" s="86"/>
      <c r="AA22" s="86"/>
      <c r="AB22" s="86"/>
      <c r="AC22" s="87"/>
      <c r="AD22" s="85">
        <v>0</v>
      </c>
      <c r="AE22" s="86">
        <v>0</v>
      </c>
      <c r="AF22" s="87">
        <v>0</v>
      </c>
      <c r="AG22" s="85">
        <v>5</v>
      </c>
      <c r="AH22" s="86">
        <v>6</v>
      </c>
      <c r="AI22" s="146">
        <v>8</v>
      </c>
      <c r="AJ22" s="91">
        <f t="shared" si="1"/>
        <v>0</v>
      </c>
      <c r="AK22" s="89">
        <v>0</v>
      </c>
      <c r="AL22" s="90">
        <v>0</v>
      </c>
      <c r="AM22" s="147">
        <v>0.01</v>
      </c>
      <c r="AN22" s="148">
        <v>0.012738853503184714</v>
      </c>
      <c r="AO22" s="149">
        <v>0.0168776371308016</v>
      </c>
    </row>
    <row r="23" spans="1:41" s="150" customFormat="1" ht="13.5" customHeight="1">
      <c r="A23" s="353">
        <v>5</v>
      </c>
      <c r="B23" s="134" t="s">
        <v>18</v>
      </c>
      <c r="C23" s="78"/>
      <c r="D23" s="79">
        <v>1</v>
      </c>
      <c r="E23" s="79"/>
      <c r="F23" s="79"/>
      <c r="G23" s="79"/>
      <c r="H23" s="80"/>
      <c r="I23" s="78">
        <v>1</v>
      </c>
      <c r="J23" s="79">
        <v>0</v>
      </c>
      <c r="K23" s="80">
        <v>0</v>
      </c>
      <c r="L23" s="78">
        <v>6</v>
      </c>
      <c r="M23" s="79">
        <v>10</v>
      </c>
      <c r="N23" s="135">
        <v>10</v>
      </c>
      <c r="O23" s="35">
        <f t="shared" si="0"/>
        <v>0.16666666666666666</v>
      </c>
      <c r="P23" s="33">
        <v>0</v>
      </c>
      <c r="Q23" s="34">
        <v>0</v>
      </c>
      <c r="R23" s="136">
        <v>0.013729977116704805</v>
      </c>
      <c r="S23" s="137">
        <v>0.021231422505307854</v>
      </c>
      <c r="T23" s="138">
        <v>0.0210970464135021</v>
      </c>
      <c r="V23" s="353">
        <v>5</v>
      </c>
      <c r="W23" s="134" t="s">
        <v>18</v>
      </c>
      <c r="X23" s="78"/>
      <c r="Y23" s="79"/>
      <c r="Z23" s="79"/>
      <c r="AA23" s="79"/>
      <c r="AB23" s="79"/>
      <c r="AC23" s="80"/>
      <c r="AD23" s="78">
        <v>0</v>
      </c>
      <c r="AE23" s="79">
        <v>0</v>
      </c>
      <c r="AF23" s="80">
        <v>0</v>
      </c>
      <c r="AG23" s="78">
        <v>14</v>
      </c>
      <c r="AH23" s="79">
        <v>14</v>
      </c>
      <c r="AI23" s="135">
        <v>6</v>
      </c>
      <c r="AJ23" s="35">
        <f t="shared" si="1"/>
        <v>0</v>
      </c>
      <c r="AK23" s="33">
        <v>0</v>
      </c>
      <c r="AL23" s="34">
        <v>0</v>
      </c>
      <c r="AM23" s="136">
        <v>0.03</v>
      </c>
      <c r="AN23" s="137">
        <v>0.029723991507430998</v>
      </c>
      <c r="AO23" s="138">
        <v>0.0126582278481012</v>
      </c>
    </row>
    <row r="24" spans="1:41" s="150" customFormat="1" ht="13.5" customHeight="1">
      <c r="A24" s="353"/>
      <c r="B24" s="134" t="s">
        <v>19</v>
      </c>
      <c r="C24" s="78"/>
      <c r="D24" s="79"/>
      <c r="E24" s="79">
        <v>1</v>
      </c>
      <c r="F24" s="79"/>
      <c r="G24" s="79"/>
      <c r="H24" s="80"/>
      <c r="I24" s="78">
        <v>1</v>
      </c>
      <c r="J24" s="79">
        <v>0</v>
      </c>
      <c r="K24" s="80">
        <v>0</v>
      </c>
      <c r="L24" s="78">
        <v>4</v>
      </c>
      <c r="M24" s="79">
        <v>6</v>
      </c>
      <c r="N24" s="135">
        <v>6</v>
      </c>
      <c r="O24" s="35">
        <f t="shared" si="0"/>
        <v>0.16666666666666666</v>
      </c>
      <c r="P24" s="33">
        <v>0</v>
      </c>
      <c r="Q24" s="34">
        <v>0</v>
      </c>
      <c r="R24" s="136">
        <v>0.009111617312072893</v>
      </c>
      <c r="S24" s="137">
        <v>0.012738853503184714</v>
      </c>
      <c r="T24" s="138">
        <v>0.0126582278481012</v>
      </c>
      <c r="V24" s="353"/>
      <c r="W24" s="134" t="s">
        <v>19</v>
      </c>
      <c r="X24" s="78"/>
      <c r="Y24" s="79"/>
      <c r="Z24" s="79"/>
      <c r="AA24" s="79"/>
      <c r="AB24" s="79"/>
      <c r="AC24" s="80"/>
      <c r="AD24" s="78">
        <v>0</v>
      </c>
      <c r="AE24" s="79">
        <v>0</v>
      </c>
      <c r="AF24" s="80">
        <v>0</v>
      </c>
      <c r="AG24" s="78">
        <v>11</v>
      </c>
      <c r="AH24" s="79">
        <v>7</v>
      </c>
      <c r="AI24" s="135">
        <v>11</v>
      </c>
      <c r="AJ24" s="35">
        <f t="shared" si="1"/>
        <v>0</v>
      </c>
      <c r="AK24" s="33">
        <v>0</v>
      </c>
      <c r="AL24" s="34">
        <v>0</v>
      </c>
      <c r="AM24" s="136">
        <v>0.03</v>
      </c>
      <c r="AN24" s="137">
        <v>0.014861995753715499</v>
      </c>
      <c r="AO24" s="138">
        <v>0.0232067510548523</v>
      </c>
    </row>
    <row r="25" spans="1:41" s="150" customFormat="1" ht="13.5" customHeight="1">
      <c r="A25" s="354"/>
      <c r="B25" s="139" t="s">
        <v>20</v>
      </c>
      <c r="C25" s="81"/>
      <c r="D25" s="82"/>
      <c r="E25" s="82"/>
      <c r="F25" s="82"/>
      <c r="G25" s="82"/>
      <c r="H25" s="83"/>
      <c r="I25" s="81">
        <v>0</v>
      </c>
      <c r="J25" s="82">
        <v>1</v>
      </c>
      <c r="K25" s="83">
        <v>0</v>
      </c>
      <c r="L25" s="81">
        <v>4</v>
      </c>
      <c r="M25" s="82">
        <v>5</v>
      </c>
      <c r="N25" s="140">
        <v>8</v>
      </c>
      <c r="O25" s="49">
        <f t="shared" si="0"/>
        <v>0</v>
      </c>
      <c r="P25" s="47">
        <v>0.16666666666666666</v>
      </c>
      <c r="Q25" s="48">
        <v>0</v>
      </c>
      <c r="R25" s="141">
        <v>0.00904977375565611</v>
      </c>
      <c r="S25" s="142">
        <v>0.01059322033898305</v>
      </c>
      <c r="T25" s="143">
        <v>0.0168067226890756</v>
      </c>
      <c r="V25" s="354"/>
      <c r="W25" s="139" t="s">
        <v>20</v>
      </c>
      <c r="X25" s="81"/>
      <c r="Y25" s="82"/>
      <c r="Z25" s="82"/>
      <c r="AA25" s="82"/>
      <c r="AB25" s="82"/>
      <c r="AC25" s="83"/>
      <c r="AD25" s="81">
        <v>0</v>
      </c>
      <c r="AE25" s="82">
        <v>1</v>
      </c>
      <c r="AF25" s="83">
        <v>0</v>
      </c>
      <c r="AG25" s="81">
        <v>8</v>
      </c>
      <c r="AH25" s="82">
        <v>5</v>
      </c>
      <c r="AI25" s="140">
        <v>13</v>
      </c>
      <c r="AJ25" s="49">
        <f t="shared" si="1"/>
        <v>0</v>
      </c>
      <c r="AK25" s="47">
        <v>0.16666666666666666</v>
      </c>
      <c r="AL25" s="48">
        <v>0</v>
      </c>
      <c r="AM25" s="141">
        <v>0.02</v>
      </c>
      <c r="AN25" s="142">
        <v>0.01059322033898305</v>
      </c>
      <c r="AO25" s="143">
        <v>0.0273109243697479</v>
      </c>
    </row>
    <row r="26" spans="1:41" s="150" customFormat="1" ht="13.5" customHeight="1">
      <c r="A26" s="352">
        <v>6</v>
      </c>
      <c r="B26" s="144" t="s">
        <v>21</v>
      </c>
      <c r="C26" s="85"/>
      <c r="D26" s="86"/>
      <c r="E26" s="86"/>
      <c r="F26" s="86">
        <v>1</v>
      </c>
      <c r="G26" s="86"/>
      <c r="H26" s="87"/>
      <c r="I26" s="85">
        <v>1</v>
      </c>
      <c r="J26" s="86">
        <v>0</v>
      </c>
      <c r="K26" s="87">
        <v>0</v>
      </c>
      <c r="L26" s="85">
        <v>8</v>
      </c>
      <c r="M26" s="86">
        <v>1</v>
      </c>
      <c r="N26" s="146">
        <v>7</v>
      </c>
      <c r="O26" s="91">
        <f t="shared" si="0"/>
        <v>0.16666666666666666</v>
      </c>
      <c r="P26" s="89">
        <v>0</v>
      </c>
      <c r="Q26" s="90">
        <v>0</v>
      </c>
      <c r="R26" s="147">
        <v>0.01809954751131222</v>
      </c>
      <c r="S26" s="148">
        <v>0.00211864406779661</v>
      </c>
      <c r="T26" s="149">
        <v>0.0147368421052631</v>
      </c>
      <c r="V26" s="352">
        <v>6</v>
      </c>
      <c r="W26" s="144" t="s">
        <v>21</v>
      </c>
      <c r="X26" s="85"/>
      <c r="Y26" s="86">
        <v>1</v>
      </c>
      <c r="Z26" s="86"/>
      <c r="AA26" s="86"/>
      <c r="AB26" s="86"/>
      <c r="AC26" s="87">
        <v>3</v>
      </c>
      <c r="AD26" s="85">
        <v>4</v>
      </c>
      <c r="AE26" s="86">
        <v>0</v>
      </c>
      <c r="AF26" s="87">
        <v>0</v>
      </c>
      <c r="AG26" s="85">
        <v>28</v>
      </c>
      <c r="AH26" s="86">
        <v>15</v>
      </c>
      <c r="AI26" s="146">
        <v>14</v>
      </c>
      <c r="AJ26" s="91">
        <f t="shared" si="1"/>
        <v>0.6666666666666666</v>
      </c>
      <c r="AK26" s="89">
        <v>0</v>
      </c>
      <c r="AL26" s="90">
        <v>0</v>
      </c>
      <c r="AM26" s="147">
        <v>0.06</v>
      </c>
      <c r="AN26" s="148">
        <v>0.03177966101694915</v>
      </c>
      <c r="AO26" s="149">
        <v>0.0294736842105263</v>
      </c>
    </row>
    <row r="27" spans="1:41" s="150" customFormat="1" ht="13.5" customHeight="1">
      <c r="A27" s="353">
        <v>6</v>
      </c>
      <c r="B27" s="134" t="s">
        <v>22</v>
      </c>
      <c r="C27" s="78"/>
      <c r="D27" s="79"/>
      <c r="E27" s="79"/>
      <c r="F27" s="79"/>
      <c r="G27" s="79"/>
      <c r="H27" s="80"/>
      <c r="I27" s="78">
        <v>0</v>
      </c>
      <c r="J27" s="79">
        <v>0</v>
      </c>
      <c r="K27" s="80">
        <v>0</v>
      </c>
      <c r="L27" s="78">
        <v>8</v>
      </c>
      <c r="M27" s="79">
        <v>7</v>
      </c>
      <c r="N27" s="135">
        <v>7</v>
      </c>
      <c r="O27" s="35">
        <f t="shared" si="0"/>
        <v>0</v>
      </c>
      <c r="P27" s="33">
        <v>0</v>
      </c>
      <c r="Q27" s="34">
        <v>0</v>
      </c>
      <c r="R27" s="136">
        <v>0.01805869074492099</v>
      </c>
      <c r="S27" s="137">
        <v>0.014830508474576272</v>
      </c>
      <c r="T27" s="138">
        <v>0.0147679324894514</v>
      </c>
      <c r="V27" s="353">
        <v>6</v>
      </c>
      <c r="W27" s="134" t="s">
        <v>22</v>
      </c>
      <c r="X27" s="78"/>
      <c r="Y27" s="79"/>
      <c r="Z27" s="79"/>
      <c r="AA27" s="79"/>
      <c r="AB27" s="79"/>
      <c r="AC27" s="80">
        <v>2</v>
      </c>
      <c r="AD27" s="78">
        <v>2</v>
      </c>
      <c r="AE27" s="79">
        <v>1</v>
      </c>
      <c r="AF27" s="80">
        <v>1</v>
      </c>
      <c r="AG27" s="78">
        <v>26</v>
      </c>
      <c r="AH27" s="79">
        <v>30</v>
      </c>
      <c r="AI27" s="135">
        <v>25</v>
      </c>
      <c r="AJ27" s="35">
        <f t="shared" si="1"/>
        <v>0.3333333333333333</v>
      </c>
      <c r="AK27" s="33">
        <v>0.16666666666666666</v>
      </c>
      <c r="AL27" s="34">
        <v>0.16666666666666666</v>
      </c>
      <c r="AM27" s="136">
        <v>0.06</v>
      </c>
      <c r="AN27" s="137">
        <v>0.0635593220338983</v>
      </c>
      <c r="AO27" s="138">
        <v>0.0527426160337552</v>
      </c>
    </row>
    <row r="28" spans="1:41" s="150" customFormat="1" ht="13.5" customHeight="1">
      <c r="A28" s="353"/>
      <c r="B28" s="134" t="s">
        <v>23</v>
      </c>
      <c r="C28" s="78"/>
      <c r="D28" s="79"/>
      <c r="E28" s="79"/>
      <c r="F28" s="79"/>
      <c r="G28" s="79"/>
      <c r="H28" s="80"/>
      <c r="I28" s="78">
        <v>0</v>
      </c>
      <c r="J28" s="79">
        <v>0</v>
      </c>
      <c r="K28" s="80">
        <v>0</v>
      </c>
      <c r="L28" s="78">
        <v>8</v>
      </c>
      <c r="M28" s="79">
        <v>8</v>
      </c>
      <c r="N28" s="135">
        <v>7</v>
      </c>
      <c r="O28" s="35">
        <f t="shared" si="0"/>
        <v>0</v>
      </c>
      <c r="P28" s="33">
        <v>0</v>
      </c>
      <c r="Q28" s="34">
        <v>0</v>
      </c>
      <c r="R28" s="136">
        <v>0.018018018018018018</v>
      </c>
      <c r="S28" s="137">
        <v>0.01694915254237288</v>
      </c>
      <c r="T28" s="138">
        <v>0.0147679324894514</v>
      </c>
      <c r="V28" s="353"/>
      <c r="W28" s="134" t="s">
        <v>23</v>
      </c>
      <c r="X28" s="78"/>
      <c r="Y28" s="79">
        <v>1</v>
      </c>
      <c r="Z28" s="79"/>
      <c r="AA28" s="79"/>
      <c r="AB28" s="79"/>
      <c r="AC28" s="80"/>
      <c r="AD28" s="78">
        <v>1</v>
      </c>
      <c r="AE28" s="79">
        <v>1</v>
      </c>
      <c r="AF28" s="80">
        <v>0</v>
      </c>
      <c r="AG28" s="78">
        <v>21</v>
      </c>
      <c r="AH28" s="79">
        <v>17</v>
      </c>
      <c r="AI28" s="135">
        <v>23</v>
      </c>
      <c r="AJ28" s="35">
        <f t="shared" si="1"/>
        <v>0.16666666666666666</v>
      </c>
      <c r="AK28" s="33">
        <v>0.16666666666666666</v>
      </c>
      <c r="AL28" s="34">
        <v>0</v>
      </c>
      <c r="AM28" s="136">
        <v>0.05</v>
      </c>
      <c r="AN28" s="137">
        <v>0.036016949152542374</v>
      </c>
      <c r="AO28" s="138">
        <v>0.0485232067510548</v>
      </c>
    </row>
    <row r="29" spans="1:41" s="150" customFormat="1" ht="13.5" customHeight="1">
      <c r="A29" s="353"/>
      <c r="B29" s="134" t="s">
        <v>24</v>
      </c>
      <c r="C29" s="78"/>
      <c r="D29" s="79">
        <v>1</v>
      </c>
      <c r="E29" s="79"/>
      <c r="F29" s="79"/>
      <c r="G29" s="79"/>
      <c r="H29" s="80"/>
      <c r="I29" s="78">
        <v>1</v>
      </c>
      <c r="J29" s="79">
        <v>0</v>
      </c>
      <c r="K29" s="80">
        <v>0</v>
      </c>
      <c r="L29" s="78">
        <v>12</v>
      </c>
      <c r="M29" s="79">
        <v>3</v>
      </c>
      <c r="N29" s="135">
        <v>6</v>
      </c>
      <c r="O29" s="35">
        <f t="shared" si="0"/>
        <v>0.16666666666666666</v>
      </c>
      <c r="P29" s="33">
        <v>0</v>
      </c>
      <c r="Q29" s="34">
        <v>0</v>
      </c>
      <c r="R29" s="136">
        <v>0.027210884353741496</v>
      </c>
      <c r="S29" s="137">
        <v>0.006355932203389831</v>
      </c>
      <c r="T29" s="138">
        <v>0.0126582278481012</v>
      </c>
      <c r="V29" s="353"/>
      <c r="W29" s="134" t="s">
        <v>24</v>
      </c>
      <c r="X29" s="78"/>
      <c r="Y29" s="79"/>
      <c r="Z29" s="79"/>
      <c r="AA29" s="79"/>
      <c r="AB29" s="79"/>
      <c r="AC29" s="80"/>
      <c r="AD29" s="78">
        <v>0</v>
      </c>
      <c r="AE29" s="79">
        <v>0</v>
      </c>
      <c r="AF29" s="80">
        <v>0</v>
      </c>
      <c r="AG29" s="78">
        <v>39</v>
      </c>
      <c r="AH29" s="79">
        <v>10</v>
      </c>
      <c r="AI29" s="135">
        <v>21</v>
      </c>
      <c r="AJ29" s="35">
        <f t="shared" si="1"/>
        <v>0</v>
      </c>
      <c r="AK29" s="33">
        <v>0</v>
      </c>
      <c r="AL29" s="34">
        <v>0</v>
      </c>
      <c r="AM29" s="136">
        <v>0.09</v>
      </c>
      <c r="AN29" s="137">
        <v>0.0211864406779661</v>
      </c>
      <c r="AO29" s="138">
        <v>0.0443037974683544</v>
      </c>
    </row>
    <row r="30" spans="1:41" s="150" customFormat="1" ht="13.5" customHeight="1">
      <c r="A30" s="354"/>
      <c r="B30" s="139" t="s">
        <v>25</v>
      </c>
      <c r="C30" s="81"/>
      <c r="D30" s="82"/>
      <c r="E30" s="82"/>
      <c r="F30" s="82"/>
      <c r="G30" s="82"/>
      <c r="H30" s="83"/>
      <c r="I30" s="81">
        <v>0</v>
      </c>
      <c r="J30" s="82">
        <v>0</v>
      </c>
      <c r="K30" s="83">
        <v>0</v>
      </c>
      <c r="L30" s="81">
        <v>7</v>
      </c>
      <c r="M30" s="82">
        <v>8</v>
      </c>
      <c r="N30" s="140">
        <v>8</v>
      </c>
      <c r="O30" s="49">
        <f t="shared" si="0"/>
        <v>0</v>
      </c>
      <c r="P30" s="47">
        <v>0</v>
      </c>
      <c r="Q30" s="48">
        <v>0</v>
      </c>
      <c r="R30" s="141">
        <v>0.015765765765765764</v>
      </c>
      <c r="S30" s="142">
        <v>0.01694915254237288</v>
      </c>
      <c r="T30" s="143">
        <v>0.0168776371308016</v>
      </c>
      <c r="V30" s="354"/>
      <c r="W30" s="139" t="s">
        <v>25</v>
      </c>
      <c r="X30" s="81"/>
      <c r="Y30" s="82"/>
      <c r="Z30" s="82"/>
      <c r="AA30" s="82"/>
      <c r="AB30" s="82"/>
      <c r="AC30" s="83"/>
      <c r="AD30" s="81">
        <v>0</v>
      </c>
      <c r="AE30" s="82">
        <v>0</v>
      </c>
      <c r="AF30" s="83">
        <v>0</v>
      </c>
      <c r="AG30" s="81">
        <v>36</v>
      </c>
      <c r="AH30" s="82">
        <v>24</v>
      </c>
      <c r="AI30" s="140">
        <v>17</v>
      </c>
      <c r="AJ30" s="49">
        <f t="shared" si="1"/>
        <v>0</v>
      </c>
      <c r="AK30" s="47">
        <v>0</v>
      </c>
      <c r="AL30" s="48">
        <v>0</v>
      </c>
      <c r="AM30" s="141">
        <v>0.08</v>
      </c>
      <c r="AN30" s="142">
        <v>0.05084745762711865</v>
      </c>
      <c r="AO30" s="143">
        <v>0.0358649789029535</v>
      </c>
    </row>
    <row r="31" spans="1:41" s="150" customFormat="1" ht="13.5" customHeight="1">
      <c r="A31" s="352">
        <v>7</v>
      </c>
      <c r="B31" s="144" t="s">
        <v>26</v>
      </c>
      <c r="C31" s="85"/>
      <c r="D31" s="86"/>
      <c r="E31" s="86"/>
      <c r="F31" s="86"/>
      <c r="G31" s="86"/>
      <c r="H31" s="87"/>
      <c r="I31" s="85">
        <v>0</v>
      </c>
      <c r="J31" s="86">
        <v>0</v>
      </c>
      <c r="K31" s="87">
        <v>0</v>
      </c>
      <c r="L31" s="85">
        <v>7</v>
      </c>
      <c r="M31" s="86">
        <v>4</v>
      </c>
      <c r="N31" s="146">
        <v>8</v>
      </c>
      <c r="O31" s="91">
        <f t="shared" si="0"/>
        <v>0</v>
      </c>
      <c r="P31" s="89">
        <v>0</v>
      </c>
      <c r="Q31" s="90">
        <v>0</v>
      </c>
      <c r="R31" s="147">
        <v>0.01580135440180587</v>
      </c>
      <c r="S31" s="148">
        <v>0.008438818565400843</v>
      </c>
      <c r="T31" s="149">
        <v>0.0168776371308016</v>
      </c>
      <c r="V31" s="352">
        <v>7</v>
      </c>
      <c r="W31" s="144" t="s">
        <v>26</v>
      </c>
      <c r="X31" s="85"/>
      <c r="Y31" s="86"/>
      <c r="Z31" s="86"/>
      <c r="AA31" s="86"/>
      <c r="AB31" s="86"/>
      <c r="AC31" s="87"/>
      <c r="AD31" s="85">
        <v>0</v>
      </c>
      <c r="AE31" s="86">
        <v>0</v>
      </c>
      <c r="AF31" s="87">
        <v>0</v>
      </c>
      <c r="AG31" s="85">
        <v>35</v>
      </c>
      <c r="AH31" s="86">
        <v>13</v>
      </c>
      <c r="AI31" s="146">
        <v>34</v>
      </c>
      <c r="AJ31" s="91">
        <f t="shared" si="1"/>
        <v>0</v>
      </c>
      <c r="AK31" s="89">
        <v>0</v>
      </c>
      <c r="AL31" s="90">
        <v>0</v>
      </c>
      <c r="AM31" s="147">
        <v>0.08</v>
      </c>
      <c r="AN31" s="148">
        <v>0.027426160337552744</v>
      </c>
      <c r="AO31" s="149">
        <v>0.0717299578059071</v>
      </c>
    </row>
    <row r="32" spans="1:41" s="150" customFormat="1" ht="13.5" customHeight="1">
      <c r="A32" s="353"/>
      <c r="B32" s="134" t="s">
        <v>27</v>
      </c>
      <c r="C32" s="78"/>
      <c r="D32" s="79">
        <v>1</v>
      </c>
      <c r="E32" s="79"/>
      <c r="F32" s="79"/>
      <c r="G32" s="79"/>
      <c r="H32" s="80"/>
      <c r="I32" s="78">
        <v>1</v>
      </c>
      <c r="J32" s="79">
        <v>0</v>
      </c>
      <c r="K32" s="80">
        <v>0</v>
      </c>
      <c r="L32" s="78">
        <v>6</v>
      </c>
      <c r="M32" s="79">
        <v>3</v>
      </c>
      <c r="N32" s="135">
        <v>5</v>
      </c>
      <c r="O32" s="35">
        <f t="shared" si="0"/>
        <v>0.16666666666666666</v>
      </c>
      <c r="P32" s="33">
        <v>0</v>
      </c>
      <c r="Q32" s="34">
        <v>0</v>
      </c>
      <c r="R32" s="136">
        <v>0.013513513513513514</v>
      </c>
      <c r="S32" s="137">
        <v>0.006355932203389831</v>
      </c>
      <c r="T32" s="138">
        <v>0.010548523206751</v>
      </c>
      <c r="V32" s="353"/>
      <c r="W32" s="134" t="s">
        <v>27</v>
      </c>
      <c r="X32" s="78"/>
      <c r="Y32" s="79"/>
      <c r="Z32" s="79"/>
      <c r="AA32" s="79"/>
      <c r="AB32" s="79"/>
      <c r="AC32" s="80"/>
      <c r="AD32" s="78">
        <v>0</v>
      </c>
      <c r="AE32" s="79">
        <v>0</v>
      </c>
      <c r="AF32" s="80">
        <v>0</v>
      </c>
      <c r="AG32" s="78">
        <v>49</v>
      </c>
      <c r="AH32" s="79">
        <v>42</v>
      </c>
      <c r="AI32" s="135">
        <v>46</v>
      </c>
      <c r="AJ32" s="35">
        <f t="shared" si="1"/>
        <v>0</v>
      </c>
      <c r="AK32" s="33">
        <v>0</v>
      </c>
      <c r="AL32" s="34">
        <v>0</v>
      </c>
      <c r="AM32" s="136">
        <v>0.11</v>
      </c>
      <c r="AN32" s="137">
        <v>0.08898305084745763</v>
      </c>
      <c r="AO32" s="138">
        <v>0.0970464135021097</v>
      </c>
    </row>
    <row r="33" spans="1:41" s="150" customFormat="1" ht="13.5" customHeight="1">
      <c r="A33" s="353"/>
      <c r="B33" s="134" t="s">
        <v>28</v>
      </c>
      <c r="C33" s="78"/>
      <c r="D33" s="79"/>
      <c r="E33" s="79"/>
      <c r="F33" s="79"/>
      <c r="G33" s="79"/>
      <c r="H33" s="80"/>
      <c r="I33" s="78">
        <v>0</v>
      </c>
      <c r="J33" s="79">
        <v>0</v>
      </c>
      <c r="K33" s="80">
        <v>0</v>
      </c>
      <c r="L33" s="78">
        <v>10</v>
      </c>
      <c r="M33" s="79">
        <v>8</v>
      </c>
      <c r="N33" s="135">
        <v>7</v>
      </c>
      <c r="O33" s="35">
        <f t="shared" si="0"/>
        <v>0</v>
      </c>
      <c r="P33" s="33">
        <v>0</v>
      </c>
      <c r="Q33" s="34">
        <v>0</v>
      </c>
      <c r="R33" s="136">
        <v>0.02252252252252252</v>
      </c>
      <c r="S33" s="137">
        <v>0.01694915254237288</v>
      </c>
      <c r="T33" s="138">
        <v>0.014799154334038</v>
      </c>
      <c r="V33" s="353"/>
      <c r="W33" s="134" t="s">
        <v>28</v>
      </c>
      <c r="X33" s="78"/>
      <c r="Y33" s="79"/>
      <c r="Z33" s="79"/>
      <c r="AA33" s="79"/>
      <c r="AB33" s="79"/>
      <c r="AC33" s="80"/>
      <c r="AD33" s="78">
        <v>0</v>
      </c>
      <c r="AE33" s="79">
        <v>2</v>
      </c>
      <c r="AF33" s="80">
        <v>0</v>
      </c>
      <c r="AG33" s="78">
        <v>43</v>
      </c>
      <c r="AH33" s="79">
        <v>28</v>
      </c>
      <c r="AI33" s="135">
        <v>52</v>
      </c>
      <c r="AJ33" s="35">
        <f t="shared" si="1"/>
        <v>0</v>
      </c>
      <c r="AK33" s="33">
        <v>0.3333333333333333</v>
      </c>
      <c r="AL33" s="34">
        <v>0</v>
      </c>
      <c r="AM33" s="136">
        <v>0.1</v>
      </c>
      <c r="AN33" s="137">
        <v>0.059322033898305086</v>
      </c>
      <c r="AO33" s="138">
        <v>0.109936575052854</v>
      </c>
    </row>
    <row r="34" spans="1:41" s="150" customFormat="1" ht="13.5" customHeight="1">
      <c r="A34" s="354"/>
      <c r="B34" s="139" t="s">
        <v>29</v>
      </c>
      <c r="C34" s="81"/>
      <c r="D34" s="82"/>
      <c r="E34" s="82"/>
      <c r="F34" s="82"/>
      <c r="G34" s="82"/>
      <c r="H34" s="83"/>
      <c r="I34" s="81">
        <v>0</v>
      </c>
      <c r="J34" s="82">
        <v>0</v>
      </c>
      <c r="K34" s="83">
        <v>0</v>
      </c>
      <c r="L34" s="81">
        <v>10</v>
      </c>
      <c r="M34" s="82">
        <v>4</v>
      </c>
      <c r="N34" s="140">
        <v>7</v>
      </c>
      <c r="O34" s="49">
        <f t="shared" si="0"/>
        <v>0</v>
      </c>
      <c r="P34" s="47">
        <v>0</v>
      </c>
      <c r="Q34" s="48">
        <v>0</v>
      </c>
      <c r="R34" s="141">
        <v>0.02252252252252252</v>
      </c>
      <c r="S34" s="142">
        <v>0.00847457627118644</v>
      </c>
      <c r="T34" s="143">
        <v>0.0147679324894514</v>
      </c>
      <c r="V34" s="354"/>
      <c r="W34" s="139" t="s">
        <v>29</v>
      </c>
      <c r="X34" s="81"/>
      <c r="Y34" s="82"/>
      <c r="Z34" s="82"/>
      <c r="AA34" s="82"/>
      <c r="AB34" s="82">
        <v>1</v>
      </c>
      <c r="AC34" s="83"/>
      <c r="AD34" s="81">
        <v>1</v>
      </c>
      <c r="AE34" s="82">
        <v>2</v>
      </c>
      <c r="AF34" s="83">
        <v>0</v>
      </c>
      <c r="AG34" s="81">
        <v>72</v>
      </c>
      <c r="AH34" s="82">
        <v>34</v>
      </c>
      <c r="AI34" s="140">
        <v>56</v>
      </c>
      <c r="AJ34" s="49">
        <f t="shared" si="1"/>
        <v>0.16666666666666666</v>
      </c>
      <c r="AK34" s="47">
        <v>0.3333333333333333</v>
      </c>
      <c r="AL34" s="48">
        <v>0</v>
      </c>
      <c r="AM34" s="141">
        <v>0.16</v>
      </c>
      <c r="AN34" s="142">
        <v>0.07203389830508475</v>
      </c>
      <c r="AO34" s="143">
        <v>0.118143459915612</v>
      </c>
    </row>
    <row r="35" spans="1:41" s="150" customFormat="1" ht="13.5" customHeight="1">
      <c r="A35" s="352">
        <v>8</v>
      </c>
      <c r="B35" s="144" t="s">
        <v>30</v>
      </c>
      <c r="C35" s="85"/>
      <c r="D35" s="86"/>
      <c r="E35" s="86"/>
      <c r="F35" s="86"/>
      <c r="G35" s="86"/>
      <c r="H35" s="87"/>
      <c r="I35" s="85">
        <v>0</v>
      </c>
      <c r="J35" s="86">
        <v>0</v>
      </c>
      <c r="K35" s="87">
        <v>0</v>
      </c>
      <c r="L35" s="85">
        <v>9</v>
      </c>
      <c r="M35" s="86">
        <v>7</v>
      </c>
      <c r="N35" s="146">
        <v>8</v>
      </c>
      <c r="O35" s="91">
        <f t="shared" si="0"/>
        <v>0</v>
      </c>
      <c r="P35" s="89">
        <v>0</v>
      </c>
      <c r="Q35" s="90">
        <v>0</v>
      </c>
      <c r="R35" s="147">
        <v>0.020089285714285716</v>
      </c>
      <c r="S35" s="148">
        <v>0.014830508474576272</v>
      </c>
      <c r="T35" s="149">
        <v>0.0169133192389006</v>
      </c>
      <c r="V35" s="352">
        <v>8</v>
      </c>
      <c r="W35" s="144" t="s">
        <v>30</v>
      </c>
      <c r="X35" s="85"/>
      <c r="Y35" s="86"/>
      <c r="Z35" s="86"/>
      <c r="AA35" s="86"/>
      <c r="AB35" s="86"/>
      <c r="AC35" s="87"/>
      <c r="AD35" s="85">
        <v>0</v>
      </c>
      <c r="AE35" s="86">
        <v>0</v>
      </c>
      <c r="AF35" s="87">
        <v>1</v>
      </c>
      <c r="AG35" s="85">
        <v>70</v>
      </c>
      <c r="AH35" s="86">
        <v>28</v>
      </c>
      <c r="AI35" s="146">
        <v>62</v>
      </c>
      <c r="AJ35" s="91">
        <f t="shared" si="1"/>
        <v>0</v>
      </c>
      <c r="AK35" s="89">
        <v>0</v>
      </c>
      <c r="AL35" s="90">
        <v>0.16666666666666666</v>
      </c>
      <c r="AM35" s="147">
        <v>0.16</v>
      </c>
      <c r="AN35" s="148">
        <v>0.059322033898305086</v>
      </c>
      <c r="AO35" s="149">
        <v>0.13107822410148</v>
      </c>
    </row>
    <row r="36" spans="1:41" s="150" customFormat="1" ht="13.5" customHeight="1">
      <c r="A36" s="353">
        <v>8</v>
      </c>
      <c r="B36" s="134" t="s">
        <v>31</v>
      </c>
      <c r="C36" s="78"/>
      <c r="D36" s="79"/>
      <c r="E36" s="79"/>
      <c r="F36" s="79"/>
      <c r="G36" s="79"/>
      <c r="H36" s="80"/>
      <c r="I36" s="78">
        <v>0</v>
      </c>
      <c r="J36" s="79">
        <v>0</v>
      </c>
      <c r="K36" s="80">
        <v>0</v>
      </c>
      <c r="L36" s="78">
        <v>10</v>
      </c>
      <c r="M36" s="79">
        <v>7</v>
      </c>
      <c r="N36" s="135">
        <v>5</v>
      </c>
      <c r="O36" s="35">
        <f t="shared" si="0"/>
        <v>0</v>
      </c>
      <c r="P36" s="33">
        <v>0</v>
      </c>
      <c r="Q36" s="34">
        <v>0</v>
      </c>
      <c r="R36" s="136">
        <v>0.023094688221709007</v>
      </c>
      <c r="S36" s="137">
        <v>0.014830508474576272</v>
      </c>
      <c r="T36" s="138">
        <v>0.010548523206751</v>
      </c>
      <c r="V36" s="353">
        <v>8</v>
      </c>
      <c r="W36" s="134" t="s">
        <v>31</v>
      </c>
      <c r="X36" s="78"/>
      <c r="Y36" s="79"/>
      <c r="Z36" s="79"/>
      <c r="AA36" s="79"/>
      <c r="AB36" s="79"/>
      <c r="AC36" s="80"/>
      <c r="AD36" s="78">
        <v>0</v>
      </c>
      <c r="AE36" s="79">
        <v>0</v>
      </c>
      <c r="AF36" s="80">
        <v>0</v>
      </c>
      <c r="AG36" s="78">
        <v>50</v>
      </c>
      <c r="AH36" s="79">
        <v>31</v>
      </c>
      <c r="AI36" s="135">
        <v>35</v>
      </c>
      <c r="AJ36" s="35">
        <f t="shared" si="1"/>
        <v>0</v>
      </c>
      <c r="AK36" s="33">
        <v>0</v>
      </c>
      <c r="AL36" s="34">
        <v>0</v>
      </c>
      <c r="AM36" s="136">
        <v>0.12</v>
      </c>
      <c r="AN36" s="137">
        <v>0.06567796610169492</v>
      </c>
      <c r="AO36" s="138">
        <v>0.0738396624472573</v>
      </c>
    </row>
    <row r="37" spans="1:41" s="150" customFormat="1" ht="13.5" customHeight="1">
      <c r="A37" s="353"/>
      <c r="B37" s="134" t="s">
        <v>32</v>
      </c>
      <c r="C37" s="78"/>
      <c r="D37" s="79"/>
      <c r="E37" s="79"/>
      <c r="F37" s="79"/>
      <c r="G37" s="79"/>
      <c r="H37" s="80"/>
      <c r="I37" s="78">
        <v>0</v>
      </c>
      <c r="J37" s="79">
        <v>0</v>
      </c>
      <c r="K37" s="80">
        <v>0</v>
      </c>
      <c r="L37" s="78">
        <v>6</v>
      </c>
      <c r="M37" s="79">
        <v>5</v>
      </c>
      <c r="N37" s="135">
        <v>5</v>
      </c>
      <c r="O37" s="35">
        <f aca="true" t="shared" si="2" ref="O37:O58">I37/6</f>
        <v>0</v>
      </c>
      <c r="P37" s="33">
        <v>0</v>
      </c>
      <c r="Q37" s="34">
        <v>0</v>
      </c>
      <c r="R37" s="136">
        <v>0.013363028953229399</v>
      </c>
      <c r="S37" s="137">
        <v>0.01059322033898305</v>
      </c>
      <c r="T37" s="138">
        <v>0.0107758620689655</v>
      </c>
      <c r="V37" s="353"/>
      <c r="W37" s="134" t="s">
        <v>32</v>
      </c>
      <c r="X37" s="78"/>
      <c r="Y37" s="79"/>
      <c r="Z37" s="79"/>
      <c r="AA37" s="79"/>
      <c r="AB37" s="79"/>
      <c r="AC37" s="80"/>
      <c r="AD37" s="78">
        <v>0</v>
      </c>
      <c r="AE37" s="79">
        <v>0</v>
      </c>
      <c r="AF37" s="80">
        <v>2</v>
      </c>
      <c r="AG37" s="78">
        <v>36</v>
      </c>
      <c r="AH37" s="79">
        <v>26</v>
      </c>
      <c r="AI37" s="135">
        <v>42</v>
      </c>
      <c r="AJ37" s="35">
        <f aca="true" t="shared" si="3" ref="AJ37:AJ58">AD37/6</f>
        <v>0</v>
      </c>
      <c r="AK37" s="33">
        <v>0</v>
      </c>
      <c r="AL37" s="34">
        <v>0.3333333333333333</v>
      </c>
      <c r="AM37" s="136">
        <v>0.08</v>
      </c>
      <c r="AN37" s="137">
        <v>0.05508474576271186</v>
      </c>
      <c r="AO37" s="138">
        <v>0.0905172413793103</v>
      </c>
    </row>
    <row r="38" spans="1:41" s="150" customFormat="1" ht="13.5" customHeight="1">
      <c r="A38" s="353"/>
      <c r="B38" s="134" t="s">
        <v>33</v>
      </c>
      <c r="C38" s="78"/>
      <c r="D38" s="79"/>
      <c r="E38" s="79"/>
      <c r="F38" s="79"/>
      <c r="G38" s="79"/>
      <c r="H38" s="80"/>
      <c r="I38" s="78">
        <v>0</v>
      </c>
      <c r="J38" s="79">
        <v>0</v>
      </c>
      <c r="K38" s="80">
        <v>1</v>
      </c>
      <c r="L38" s="78">
        <v>11</v>
      </c>
      <c r="M38" s="79">
        <v>2</v>
      </c>
      <c r="N38" s="135">
        <v>6</v>
      </c>
      <c r="O38" s="35">
        <f t="shared" si="2"/>
        <v>0</v>
      </c>
      <c r="P38" s="33">
        <v>0</v>
      </c>
      <c r="Q38" s="34">
        <v>0.16666666666666666</v>
      </c>
      <c r="R38" s="136">
        <v>0.02466367713004484</v>
      </c>
      <c r="S38" s="137">
        <v>0.00423728813559322</v>
      </c>
      <c r="T38" s="138">
        <v>0.0126849894291754</v>
      </c>
      <c r="V38" s="353"/>
      <c r="W38" s="134" t="s">
        <v>33</v>
      </c>
      <c r="X38" s="78"/>
      <c r="Y38" s="79"/>
      <c r="Z38" s="79"/>
      <c r="AA38" s="79"/>
      <c r="AB38" s="79"/>
      <c r="AC38" s="80"/>
      <c r="AD38" s="78">
        <v>0</v>
      </c>
      <c r="AE38" s="79">
        <v>1</v>
      </c>
      <c r="AF38" s="80">
        <v>0</v>
      </c>
      <c r="AG38" s="78">
        <v>33</v>
      </c>
      <c r="AH38" s="79">
        <v>25</v>
      </c>
      <c r="AI38" s="135">
        <v>45</v>
      </c>
      <c r="AJ38" s="35">
        <f t="shared" si="3"/>
        <v>0</v>
      </c>
      <c r="AK38" s="33">
        <v>0.16666666666666666</v>
      </c>
      <c r="AL38" s="34">
        <v>0</v>
      </c>
      <c r="AM38" s="136">
        <v>0.07</v>
      </c>
      <c r="AN38" s="137">
        <v>0.05296610169491525</v>
      </c>
      <c r="AO38" s="138">
        <v>0.095137420718816</v>
      </c>
    </row>
    <row r="39" spans="1:41" s="150" customFormat="1" ht="13.5" customHeight="1">
      <c r="A39" s="354"/>
      <c r="B39" s="139" t="s">
        <v>34</v>
      </c>
      <c r="C39" s="81"/>
      <c r="D39" s="82"/>
      <c r="E39" s="82"/>
      <c r="F39" s="82"/>
      <c r="G39" s="82"/>
      <c r="H39" s="83"/>
      <c r="I39" s="81">
        <v>0</v>
      </c>
      <c r="J39" s="82">
        <v>0</v>
      </c>
      <c r="K39" s="83">
        <v>0</v>
      </c>
      <c r="L39" s="81">
        <v>6</v>
      </c>
      <c r="M39" s="82">
        <v>9</v>
      </c>
      <c r="N39" s="140">
        <v>7</v>
      </c>
      <c r="O39" s="49">
        <f t="shared" si="2"/>
        <v>0</v>
      </c>
      <c r="P39" s="47">
        <v>0</v>
      </c>
      <c r="Q39" s="48">
        <v>0</v>
      </c>
      <c r="R39" s="141">
        <v>0.013452914798206279</v>
      </c>
      <c r="S39" s="142">
        <v>0.019067796610169493</v>
      </c>
      <c r="T39" s="143">
        <v>0.014799154334038</v>
      </c>
      <c r="V39" s="354"/>
      <c r="W39" s="139" t="s">
        <v>34</v>
      </c>
      <c r="X39" s="81"/>
      <c r="Y39" s="82"/>
      <c r="Z39" s="82"/>
      <c r="AA39" s="82"/>
      <c r="AB39" s="82"/>
      <c r="AC39" s="83"/>
      <c r="AD39" s="81">
        <v>0</v>
      </c>
      <c r="AE39" s="82">
        <v>0</v>
      </c>
      <c r="AF39" s="83">
        <v>2</v>
      </c>
      <c r="AG39" s="81">
        <v>35</v>
      </c>
      <c r="AH39" s="82">
        <v>30</v>
      </c>
      <c r="AI39" s="140">
        <v>37</v>
      </c>
      <c r="AJ39" s="49">
        <f t="shared" si="3"/>
        <v>0</v>
      </c>
      <c r="AK39" s="47">
        <v>0</v>
      </c>
      <c r="AL39" s="48">
        <v>0.3333333333333333</v>
      </c>
      <c r="AM39" s="141">
        <v>0.08</v>
      </c>
      <c r="AN39" s="142">
        <v>0.0635593220338983</v>
      </c>
      <c r="AO39" s="143">
        <v>0.0782241014799154</v>
      </c>
    </row>
    <row r="40" spans="1:41" s="150" customFormat="1" ht="13.5" customHeight="1">
      <c r="A40" s="352">
        <v>9</v>
      </c>
      <c r="B40" s="144" t="s">
        <v>35</v>
      </c>
      <c r="C40" s="85"/>
      <c r="D40" s="86"/>
      <c r="E40" s="86"/>
      <c r="F40" s="86"/>
      <c r="G40" s="86"/>
      <c r="H40" s="87"/>
      <c r="I40" s="85">
        <v>0</v>
      </c>
      <c r="J40" s="86">
        <v>1</v>
      </c>
      <c r="K40" s="87">
        <v>0</v>
      </c>
      <c r="L40" s="85">
        <v>5</v>
      </c>
      <c r="M40" s="86">
        <v>5</v>
      </c>
      <c r="N40" s="146">
        <v>9</v>
      </c>
      <c r="O40" s="91">
        <f t="shared" si="2"/>
        <v>0</v>
      </c>
      <c r="P40" s="89">
        <v>0.16666666666666666</v>
      </c>
      <c r="Q40" s="90">
        <v>0</v>
      </c>
      <c r="R40" s="147">
        <v>0.011160714285714286</v>
      </c>
      <c r="S40" s="148">
        <v>0.01059322033898305</v>
      </c>
      <c r="T40" s="149">
        <v>0.0190274841437632</v>
      </c>
      <c r="V40" s="352">
        <v>9</v>
      </c>
      <c r="W40" s="144" t="s">
        <v>35</v>
      </c>
      <c r="X40" s="85"/>
      <c r="Y40" s="86"/>
      <c r="Z40" s="86"/>
      <c r="AA40" s="86"/>
      <c r="AB40" s="86"/>
      <c r="AC40" s="87"/>
      <c r="AD40" s="85">
        <v>0</v>
      </c>
      <c r="AE40" s="86">
        <v>0</v>
      </c>
      <c r="AF40" s="87">
        <v>1</v>
      </c>
      <c r="AG40" s="85">
        <v>38</v>
      </c>
      <c r="AH40" s="86">
        <v>32</v>
      </c>
      <c r="AI40" s="146">
        <v>29</v>
      </c>
      <c r="AJ40" s="91">
        <f t="shared" si="3"/>
        <v>0</v>
      </c>
      <c r="AK40" s="89">
        <v>0</v>
      </c>
      <c r="AL40" s="90">
        <v>0.16666666666666666</v>
      </c>
      <c r="AM40" s="147">
        <v>0.08</v>
      </c>
      <c r="AN40" s="148">
        <v>0.06779661016949153</v>
      </c>
      <c r="AO40" s="149">
        <v>0.0613107822410148</v>
      </c>
    </row>
    <row r="41" spans="1:41" s="150" customFormat="1" ht="13.5" customHeight="1">
      <c r="A41" s="353"/>
      <c r="B41" s="134" t="s">
        <v>36</v>
      </c>
      <c r="C41" s="78"/>
      <c r="D41" s="79"/>
      <c r="E41" s="79"/>
      <c r="F41" s="79"/>
      <c r="G41" s="79"/>
      <c r="H41" s="80"/>
      <c r="I41" s="78">
        <v>0</v>
      </c>
      <c r="J41" s="79">
        <v>0</v>
      </c>
      <c r="K41" s="80">
        <v>0</v>
      </c>
      <c r="L41" s="78">
        <v>2</v>
      </c>
      <c r="M41" s="79">
        <v>4</v>
      </c>
      <c r="N41" s="135">
        <v>6</v>
      </c>
      <c r="O41" s="35">
        <f t="shared" si="2"/>
        <v>0</v>
      </c>
      <c r="P41" s="33">
        <v>0</v>
      </c>
      <c r="Q41" s="34">
        <v>0</v>
      </c>
      <c r="R41" s="136">
        <v>0.004484304932735426</v>
      </c>
      <c r="S41" s="137">
        <v>0.00847457627118644</v>
      </c>
      <c r="T41" s="138">
        <v>0.0126849894291754</v>
      </c>
      <c r="V41" s="353"/>
      <c r="W41" s="134" t="s">
        <v>36</v>
      </c>
      <c r="X41" s="78"/>
      <c r="Y41" s="79"/>
      <c r="Z41" s="79"/>
      <c r="AA41" s="79"/>
      <c r="AB41" s="79"/>
      <c r="AC41" s="80"/>
      <c r="AD41" s="78">
        <v>0</v>
      </c>
      <c r="AE41" s="79">
        <v>1</v>
      </c>
      <c r="AF41" s="80">
        <v>2</v>
      </c>
      <c r="AG41" s="78">
        <v>28</v>
      </c>
      <c r="AH41" s="79">
        <v>20</v>
      </c>
      <c r="AI41" s="135">
        <v>28</v>
      </c>
      <c r="AJ41" s="35">
        <f t="shared" si="3"/>
        <v>0</v>
      </c>
      <c r="AK41" s="33">
        <v>0.16666666666666666</v>
      </c>
      <c r="AL41" s="34">
        <v>0.3333333333333333</v>
      </c>
      <c r="AM41" s="136">
        <v>0.06</v>
      </c>
      <c r="AN41" s="137">
        <v>0.0423728813559322</v>
      </c>
      <c r="AO41" s="138">
        <v>0.0591966173361522</v>
      </c>
    </row>
    <row r="42" spans="1:41" s="150" customFormat="1" ht="13.5" customHeight="1">
      <c r="A42" s="353"/>
      <c r="B42" s="134" t="s">
        <v>37</v>
      </c>
      <c r="C42" s="78"/>
      <c r="D42" s="79"/>
      <c r="E42" s="79"/>
      <c r="F42" s="79"/>
      <c r="G42" s="79"/>
      <c r="H42" s="80"/>
      <c r="I42" s="78">
        <v>0</v>
      </c>
      <c r="J42" s="79">
        <v>0</v>
      </c>
      <c r="K42" s="80">
        <v>0</v>
      </c>
      <c r="L42" s="78">
        <v>2</v>
      </c>
      <c r="M42" s="79">
        <v>7</v>
      </c>
      <c r="N42" s="135">
        <v>5</v>
      </c>
      <c r="O42" s="35">
        <f t="shared" si="2"/>
        <v>0</v>
      </c>
      <c r="P42" s="33">
        <v>0</v>
      </c>
      <c r="Q42" s="34">
        <v>0</v>
      </c>
      <c r="R42" s="136">
        <v>0.004454342984409799</v>
      </c>
      <c r="S42" s="137">
        <v>0.014830508474576272</v>
      </c>
      <c r="T42" s="138">
        <v>0.0105708245243129</v>
      </c>
      <c r="V42" s="353"/>
      <c r="W42" s="134" t="s">
        <v>37</v>
      </c>
      <c r="X42" s="78"/>
      <c r="Y42" s="79"/>
      <c r="Z42" s="79"/>
      <c r="AA42" s="79"/>
      <c r="AB42" s="79"/>
      <c r="AC42" s="80"/>
      <c r="AD42" s="78">
        <v>0</v>
      </c>
      <c r="AE42" s="79">
        <v>1</v>
      </c>
      <c r="AF42" s="80">
        <v>0</v>
      </c>
      <c r="AG42" s="78">
        <v>25</v>
      </c>
      <c r="AH42" s="79">
        <v>14</v>
      </c>
      <c r="AI42" s="135">
        <v>15</v>
      </c>
      <c r="AJ42" s="35">
        <f t="shared" si="3"/>
        <v>0</v>
      </c>
      <c r="AK42" s="33">
        <v>0.16666666666666666</v>
      </c>
      <c r="AL42" s="34">
        <v>0</v>
      </c>
      <c r="AM42" s="136">
        <v>0.06</v>
      </c>
      <c r="AN42" s="137">
        <v>0.029661016949152543</v>
      </c>
      <c r="AO42" s="138">
        <v>0.0317124735729386</v>
      </c>
    </row>
    <row r="43" spans="1:41" s="150" customFormat="1" ht="13.5" customHeight="1">
      <c r="A43" s="354"/>
      <c r="B43" s="139" t="s">
        <v>38</v>
      </c>
      <c r="C43" s="81"/>
      <c r="D43" s="82"/>
      <c r="E43" s="82"/>
      <c r="F43" s="82"/>
      <c r="G43" s="82"/>
      <c r="H43" s="83"/>
      <c r="I43" s="81">
        <v>0</v>
      </c>
      <c r="J43" s="82">
        <v>0</v>
      </c>
      <c r="K43" s="83">
        <v>0</v>
      </c>
      <c r="L43" s="81">
        <v>11</v>
      </c>
      <c r="M43" s="82">
        <v>10</v>
      </c>
      <c r="N43" s="140">
        <v>4</v>
      </c>
      <c r="O43" s="49">
        <f t="shared" si="2"/>
        <v>0</v>
      </c>
      <c r="P43" s="47">
        <v>0</v>
      </c>
      <c r="Q43" s="48">
        <v>0</v>
      </c>
      <c r="R43" s="141">
        <v>0.024553571428571428</v>
      </c>
      <c r="S43" s="142">
        <v>0.0211864406779661</v>
      </c>
      <c r="T43" s="143">
        <v>0.00845665961945031</v>
      </c>
      <c r="V43" s="354"/>
      <c r="W43" s="139" t="s">
        <v>38</v>
      </c>
      <c r="X43" s="81"/>
      <c r="Y43" s="82"/>
      <c r="Z43" s="82"/>
      <c r="AA43" s="82"/>
      <c r="AB43" s="82"/>
      <c r="AC43" s="83"/>
      <c r="AD43" s="81">
        <v>0</v>
      </c>
      <c r="AE43" s="82">
        <v>0</v>
      </c>
      <c r="AF43" s="83">
        <v>0</v>
      </c>
      <c r="AG43" s="81">
        <v>21</v>
      </c>
      <c r="AH43" s="82">
        <v>20</v>
      </c>
      <c r="AI43" s="140">
        <v>23</v>
      </c>
      <c r="AJ43" s="49">
        <f t="shared" si="3"/>
        <v>0</v>
      </c>
      <c r="AK43" s="47">
        <v>0</v>
      </c>
      <c r="AL43" s="48">
        <v>0</v>
      </c>
      <c r="AM43" s="141">
        <v>0.05</v>
      </c>
      <c r="AN43" s="142">
        <v>0.0423728813559322</v>
      </c>
      <c r="AO43" s="143">
        <v>0.0486257928118393</v>
      </c>
    </row>
    <row r="44" spans="1:41" s="150" customFormat="1" ht="13.5" customHeight="1">
      <c r="A44" s="352">
        <v>10</v>
      </c>
      <c r="B44" s="144" t="s">
        <v>39</v>
      </c>
      <c r="C44" s="85"/>
      <c r="D44" s="86"/>
      <c r="E44" s="86"/>
      <c r="F44" s="86"/>
      <c r="G44" s="86"/>
      <c r="H44" s="87"/>
      <c r="I44" s="85">
        <v>0</v>
      </c>
      <c r="J44" s="86">
        <v>0</v>
      </c>
      <c r="K44" s="87">
        <v>0</v>
      </c>
      <c r="L44" s="85">
        <v>6</v>
      </c>
      <c r="M44" s="86">
        <v>4</v>
      </c>
      <c r="N44" s="146">
        <v>16</v>
      </c>
      <c r="O44" s="91">
        <f t="shared" si="2"/>
        <v>0</v>
      </c>
      <c r="P44" s="89">
        <v>0</v>
      </c>
      <c r="Q44" s="90">
        <v>0</v>
      </c>
      <c r="R44" s="147">
        <v>0.013452914798206279</v>
      </c>
      <c r="S44" s="148">
        <v>0.00847457627118644</v>
      </c>
      <c r="T44" s="149">
        <v>0.0338266384778012</v>
      </c>
      <c r="V44" s="352">
        <v>10</v>
      </c>
      <c r="W44" s="144" t="s">
        <v>39</v>
      </c>
      <c r="X44" s="85"/>
      <c r="Y44" s="86">
        <v>1</v>
      </c>
      <c r="Z44" s="86"/>
      <c r="AA44" s="86"/>
      <c r="AB44" s="86"/>
      <c r="AC44" s="87"/>
      <c r="AD44" s="85">
        <v>1</v>
      </c>
      <c r="AE44" s="86">
        <v>0</v>
      </c>
      <c r="AF44" s="87">
        <v>1</v>
      </c>
      <c r="AG44" s="85">
        <v>11</v>
      </c>
      <c r="AH44" s="86">
        <v>13</v>
      </c>
      <c r="AI44" s="146">
        <v>33</v>
      </c>
      <c r="AJ44" s="91">
        <f t="shared" si="3"/>
        <v>0.16666666666666666</v>
      </c>
      <c r="AK44" s="89">
        <v>0</v>
      </c>
      <c r="AL44" s="90">
        <v>0.16666666666666666</v>
      </c>
      <c r="AM44" s="147">
        <v>0.02</v>
      </c>
      <c r="AN44" s="148">
        <v>0.02754237288135593</v>
      </c>
      <c r="AO44" s="149">
        <v>0.0697674418604651</v>
      </c>
    </row>
    <row r="45" spans="1:41" s="150" customFormat="1" ht="13.5" customHeight="1">
      <c r="A45" s="353">
        <v>10</v>
      </c>
      <c r="B45" s="134" t="s">
        <v>40</v>
      </c>
      <c r="C45" s="78"/>
      <c r="D45" s="79"/>
      <c r="E45" s="79"/>
      <c r="F45" s="79"/>
      <c r="G45" s="79"/>
      <c r="H45" s="80"/>
      <c r="I45" s="78">
        <v>0</v>
      </c>
      <c r="J45" s="79">
        <v>0</v>
      </c>
      <c r="K45" s="80">
        <v>0</v>
      </c>
      <c r="L45" s="78">
        <v>6</v>
      </c>
      <c r="M45" s="79">
        <v>9</v>
      </c>
      <c r="N45" s="135">
        <v>5</v>
      </c>
      <c r="O45" s="35">
        <f t="shared" si="2"/>
        <v>0</v>
      </c>
      <c r="P45" s="33">
        <v>0</v>
      </c>
      <c r="Q45" s="34">
        <v>0</v>
      </c>
      <c r="R45" s="136">
        <v>0.013363028953229399</v>
      </c>
      <c r="S45" s="137">
        <v>0.019067796610169493</v>
      </c>
      <c r="T45" s="138">
        <v>0.010593220338983</v>
      </c>
      <c r="V45" s="353">
        <v>10</v>
      </c>
      <c r="W45" s="134" t="s">
        <v>40</v>
      </c>
      <c r="X45" s="78"/>
      <c r="Y45" s="79"/>
      <c r="Z45" s="79"/>
      <c r="AA45" s="79"/>
      <c r="AB45" s="79"/>
      <c r="AC45" s="80"/>
      <c r="AD45" s="78">
        <v>0</v>
      </c>
      <c r="AE45" s="79">
        <v>0</v>
      </c>
      <c r="AF45" s="80">
        <v>0</v>
      </c>
      <c r="AG45" s="78">
        <v>22</v>
      </c>
      <c r="AH45" s="79">
        <v>10</v>
      </c>
      <c r="AI45" s="135">
        <v>22</v>
      </c>
      <c r="AJ45" s="35">
        <f t="shared" si="3"/>
        <v>0</v>
      </c>
      <c r="AK45" s="33">
        <v>0</v>
      </c>
      <c r="AL45" s="34">
        <v>0</v>
      </c>
      <c r="AM45" s="136">
        <v>0.05</v>
      </c>
      <c r="AN45" s="137">
        <v>0.0211864406779661</v>
      </c>
      <c r="AO45" s="138">
        <v>0.0466101694915254</v>
      </c>
    </row>
    <row r="46" spans="1:41" s="150" customFormat="1" ht="13.5" customHeight="1">
      <c r="A46" s="353"/>
      <c r="B46" s="134" t="s">
        <v>41</v>
      </c>
      <c r="C46" s="78"/>
      <c r="D46" s="79"/>
      <c r="E46" s="79"/>
      <c r="F46" s="79"/>
      <c r="G46" s="79"/>
      <c r="H46" s="80"/>
      <c r="I46" s="78">
        <v>0</v>
      </c>
      <c r="J46" s="79">
        <v>0</v>
      </c>
      <c r="K46" s="80">
        <v>0</v>
      </c>
      <c r="L46" s="78">
        <v>13</v>
      </c>
      <c r="M46" s="79">
        <v>6</v>
      </c>
      <c r="N46" s="135">
        <v>6</v>
      </c>
      <c r="O46" s="35">
        <f t="shared" si="2"/>
        <v>0</v>
      </c>
      <c r="P46" s="33">
        <v>0</v>
      </c>
      <c r="Q46" s="34">
        <v>0</v>
      </c>
      <c r="R46" s="136">
        <v>0.02914798206278027</v>
      </c>
      <c r="S46" s="137">
        <v>0.012711864406779662</v>
      </c>
      <c r="T46" s="138">
        <v>0.0126849894291754</v>
      </c>
      <c r="V46" s="353"/>
      <c r="W46" s="134" t="s">
        <v>41</v>
      </c>
      <c r="X46" s="78"/>
      <c r="Y46" s="79"/>
      <c r="Z46" s="79"/>
      <c r="AA46" s="79"/>
      <c r="AB46" s="79"/>
      <c r="AC46" s="80"/>
      <c r="AD46" s="78">
        <v>0</v>
      </c>
      <c r="AE46" s="79">
        <v>0</v>
      </c>
      <c r="AF46" s="80">
        <v>2</v>
      </c>
      <c r="AG46" s="78">
        <v>17</v>
      </c>
      <c r="AH46" s="79">
        <v>9</v>
      </c>
      <c r="AI46" s="135">
        <v>13</v>
      </c>
      <c r="AJ46" s="35">
        <f t="shared" si="3"/>
        <v>0</v>
      </c>
      <c r="AK46" s="33">
        <v>0</v>
      </c>
      <c r="AL46" s="34">
        <v>0.3333333333333333</v>
      </c>
      <c r="AM46" s="136">
        <v>0.04</v>
      </c>
      <c r="AN46" s="137">
        <v>0.019067796610169493</v>
      </c>
      <c r="AO46" s="138">
        <v>0.0274841437632135</v>
      </c>
    </row>
    <row r="47" spans="1:41" s="150" customFormat="1" ht="13.5" customHeight="1">
      <c r="A47" s="354"/>
      <c r="B47" s="139" t="s">
        <v>42</v>
      </c>
      <c r="C47" s="81"/>
      <c r="D47" s="82"/>
      <c r="E47" s="82"/>
      <c r="F47" s="82"/>
      <c r="G47" s="82"/>
      <c r="H47" s="83"/>
      <c r="I47" s="81">
        <v>0</v>
      </c>
      <c r="J47" s="82">
        <v>0</v>
      </c>
      <c r="K47" s="83">
        <v>0</v>
      </c>
      <c r="L47" s="81">
        <v>9</v>
      </c>
      <c r="M47" s="82">
        <v>5</v>
      </c>
      <c r="N47" s="140">
        <v>6</v>
      </c>
      <c r="O47" s="49">
        <f t="shared" si="2"/>
        <v>0</v>
      </c>
      <c r="P47" s="47">
        <v>0</v>
      </c>
      <c r="Q47" s="48">
        <v>0</v>
      </c>
      <c r="R47" s="141">
        <v>0.020179372197309416</v>
      </c>
      <c r="S47" s="142">
        <v>0.01059322033898305</v>
      </c>
      <c r="T47" s="143">
        <v>0.0126849894291754</v>
      </c>
      <c r="V47" s="354"/>
      <c r="W47" s="139" t="s">
        <v>42</v>
      </c>
      <c r="X47" s="81"/>
      <c r="Y47" s="82">
        <v>1</v>
      </c>
      <c r="Z47" s="82"/>
      <c r="AA47" s="82"/>
      <c r="AB47" s="82"/>
      <c r="AC47" s="83">
        <v>2</v>
      </c>
      <c r="AD47" s="81">
        <v>3</v>
      </c>
      <c r="AE47" s="82">
        <v>0</v>
      </c>
      <c r="AF47" s="83">
        <v>0</v>
      </c>
      <c r="AG47" s="81">
        <v>23</v>
      </c>
      <c r="AH47" s="82">
        <v>16</v>
      </c>
      <c r="AI47" s="140">
        <v>16</v>
      </c>
      <c r="AJ47" s="49">
        <f t="shared" si="3"/>
        <v>0.5</v>
      </c>
      <c r="AK47" s="47">
        <v>0</v>
      </c>
      <c r="AL47" s="48">
        <v>0</v>
      </c>
      <c r="AM47" s="141">
        <v>0.05</v>
      </c>
      <c r="AN47" s="142">
        <v>0.03389830508474576</v>
      </c>
      <c r="AO47" s="143">
        <v>0.0338266384778012</v>
      </c>
    </row>
    <row r="48" spans="1:41" s="150" customFormat="1" ht="13.5" customHeight="1">
      <c r="A48" s="352">
        <v>11</v>
      </c>
      <c r="B48" s="144" t="s">
        <v>43</v>
      </c>
      <c r="C48" s="85"/>
      <c r="D48" s="86"/>
      <c r="E48" s="86"/>
      <c r="F48" s="86"/>
      <c r="G48" s="86"/>
      <c r="H48" s="87"/>
      <c r="I48" s="85">
        <v>0</v>
      </c>
      <c r="J48" s="86">
        <v>0</v>
      </c>
      <c r="K48" s="87">
        <v>0</v>
      </c>
      <c r="L48" s="85">
        <v>7</v>
      </c>
      <c r="M48" s="86">
        <v>5</v>
      </c>
      <c r="N48" s="146">
        <v>9</v>
      </c>
      <c r="O48" s="91">
        <f t="shared" si="2"/>
        <v>0</v>
      </c>
      <c r="P48" s="89">
        <v>0</v>
      </c>
      <c r="Q48" s="90">
        <v>0</v>
      </c>
      <c r="R48" s="147">
        <v>0.015625</v>
      </c>
      <c r="S48" s="148">
        <v>0.01059322033898305</v>
      </c>
      <c r="T48" s="149">
        <v>0.0190274841437632</v>
      </c>
      <c r="V48" s="352">
        <v>11</v>
      </c>
      <c r="W48" s="144" t="s">
        <v>43</v>
      </c>
      <c r="X48" s="85"/>
      <c r="Y48" s="86"/>
      <c r="Z48" s="86"/>
      <c r="AA48" s="86"/>
      <c r="AB48" s="86"/>
      <c r="AC48" s="87"/>
      <c r="AD48" s="85">
        <v>0</v>
      </c>
      <c r="AE48" s="86">
        <v>1</v>
      </c>
      <c r="AF48" s="87">
        <v>0</v>
      </c>
      <c r="AG48" s="85">
        <v>17</v>
      </c>
      <c r="AH48" s="86">
        <v>14</v>
      </c>
      <c r="AI48" s="146">
        <v>20</v>
      </c>
      <c r="AJ48" s="91">
        <f t="shared" si="3"/>
        <v>0</v>
      </c>
      <c r="AK48" s="89">
        <v>0.16666666666666666</v>
      </c>
      <c r="AL48" s="90">
        <v>0</v>
      </c>
      <c r="AM48" s="147">
        <v>0.04</v>
      </c>
      <c r="AN48" s="148">
        <v>0.029661016949152543</v>
      </c>
      <c r="AO48" s="149">
        <v>0.0422832980972515</v>
      </c>
    </row>
    <row r="49" spans="1:41" s="150" customFormat="1" ht="13.5" customHeight="1">
      <c r="A49" s="353">
        <v>11</v>
      </c>
      <c r="B49" s="134" t="s">
        <v>44</v>
      </c>
      <c r="C49" s="78"/>
      <c r="D49" s="79"/>
      <c r="E49" s="79"/>
      <c r="F49" s="79"/>
      <c r="G49" s="79"/>
      <c r="H49" s="80"/>
      <c r="I49" s="78">
        <v>0</v>
      </c>
      <c r="J49" s="79">
        <v>0</v>
      </c>
      <c r="K49" s="80">
        <v>0</v>
      </c>
      <c r="L49" s="78">
        <v>10</v>
      </c>
      <c r="M49" s="79">
        <v>9</v>
      </c>
      <c r="N49" s="135">
        <v>11</v>
      </c>
      <c r="O49" s="35">
        <f t="shared" si="2"/>
        <v>0</v>
      </c>
      <c r="P49" s="33">
        <v>0</v>
      </c>
      <c r="Q49" s="34">
        <v>0</v>
      </c>
      <c r="R49" s="136">
        <v>0.022321428571428572</v>
      </c>
      <c r="S49" s="137">
        <v>0.019067796610169493</v>
      </c>
      <c r="T49" s="138">
        <v>0.0232558139534883</v>
      </c>
      <c r="V49" s="353">
        <v>11</v>
      </c>
      <c r="W49" s="134" t="s">
        <v>44</v>
      </c>
      <c r="X49" s="78"/>
      <c r="Y49" s="79"/>
      <c r="Z49" s="79"/>
      <c r="AA49" s="79"/>
      <c r="AB49" s="79"/>
      <c r="AC49" s="80"/>
      <c r="AD49" s="78">
        <v>0</v>
      </c>
      <c r="AE49" s="79">
        <v>0</v>
      </c>
      <c r="AF49" s="80">
        <v>0</v>
      </c>
      <c r="AG49" s="78">
        <v>14</v>
      </c>
      <c r="AH49" s="79">
        <v>16</v>
      </c>
      <c r="AI49" s="135">
        <v>18</v>
      </c>
      <c r="AJ49" s="35">
        <f t="shared" si="3"/>
        <v>0</v>
      </c>
      <c r="AK49" s="33">
        <v>0</v>
      </c>
      <c r="AL49" s="34">
        <v>0</v>
      </c>
      <c r="AM49" s="136">
        <v>0.03</v>
      </c>
      <c r="AN49" s="137">
        <v>0.03389830508474576</v>
      </c>
      <c r="AO49" s="138">
        <v>0.0380549682875264</v>
      </c>
    </row>
    <row r="50" spans="1:41" s="150" customFormat="1" ht="13.5" customHeight="1">
      <c r="A50" s="353"/>
      <c r="B50" s="134" t="s">
        <v>45</v>
      </c>
      <c r="C50" s="78"/>
      <c r="D50" s="79"/>
      <c r="E50" s="79"/>
      <c r="F50" s="79"/>
      <c r="G50" s="79"/>
      <c r="H50" s="80"/>
      <c r="I50" s="78">
        <v>0</v>
      </c>
      <c r="J50" s="79">
        <v>0</v>
      </c>
      <c r="K50" s="80">
        <v>0</v>
      </c>
      <c r="L50" s="78">
        <v>11</v>
      </c>
      <c r="M50" s="79">
        <v>7</v>
      </c>
      <c r="N50" s="135">
        <v>16</v>
      </c>
      <c r="O50" s="35">
        <f t="shared" si="2"/>
        <v>0</v>
      </c>
      <c r="P50" s="33">
        <v>0</v>
      </c>
      <c r="Q50" s="34">
        <v>0</v>
      </c>
      <c r="R50" s="136">
        <v>0.024390243902439025</v>
      </c>
      <c r="S50" s="137">
        <v>0.014830508474576272</v>
      </c>
      <c r="T50" s="138">
        <v>0.0338266384778012</v>
      </c>
      <c r="V50" s="353"/>
      <c r="W50" s="134" t="s">
        <v>45</v>
      </c>
      <c r="X50" s="78"/>
      <c r="Y50" s="79"/>
      <c r="Z50" s="79"/>
      <c r="AA50" s="79"/>
      <c r="AB50" s="79"/>
      <c r="AC50" s="80"/>
      <c r="AD50" s="78">
        <v>0</v>
      </c>
      <c r="AE50" s="79">
        <v>0</v>
      </c>
      <c r="AF50" s="80">
        <v>0</v>
      </c>
      <c r="AG50" s="78">
        <v>11</v>
      </c>
      <c r="AH50" s="79">
        <v>11</v>
      </c>
      <c r="AI50" s="135">
        <v>18</v>
      </c>
      <c r="AJ50" s="35">
        <f t="shared" si="3"/>
        <v>0</v>
      </c>
      <c r="AK50" s="33">
        <v>0</v>
      </c>
      <c r="AL50" s="34">
        <v>0</v>
      </c>
      <c r="AM50" s="136">
        <v>0.02</v>
      </c>
      <c r="AN50" s="137">
        <v>0.023305084745762712</v>
      </c>
      <c r="AO50" s="138">
        <v>0.0380549682875264</v>
      </c>
    </row>
    <row r="51" spans="1:41" s="150" customFormat="1" ht="13.5" customHeight="1">
      <c r="A51" s="353"/>
      <c r="B51" s="134" t="s">
        <v>46</v>
      </c>
      <c r="C51" s="78"/>
      <c r="D51" s="79"/>
      <c r="E51" s="79"/>
      <c r="F51" s="79"/>
      <c r="G51" s="79"/>
      <c r="H51" s="80"/>
      <c r="I51" s="78">
        <v>0</v>
      </c>
      <c r="J51" s="79">
        <v>0</v>
      </c>
      <c r="K51" s="80">
        <v>0</v>
      </c>
      <c r="L51" s="78">
        <v>10</v>
      </c>
      <c r="M51" s="79">
        <v>2</v>
      </c>
      <c r="N51" s="135">
        <v>8</v>
      </c>
      <c r="O51" s="35">
        <f t="shared" si="2"/>
        <v>0</v>
      </c>
      <c r="P51" s="33">
        <v>0</v>
      </c>
      <c r="Q51" s="34">
        <v>0</v>
      </c>
      <c r="R51" s="136">
        <v>0.022321428571428572</v>
      </c>
      <c r="S51" s="137">
        <v>0.00423728813559322</v>
      </c>
      <c r="T51" s="138">
        <v>0.0169491525423728</v>
      </c>
      <c r="V51" s="353"/>
      <c r="W51" s="134" t="s">
        <v>46</v>
      </c>
      <c r="X51" s="78"/>
      <c r="Y51" s="79"/>
      <c r="Z51" s="79"/>
      <c r="AA51" s="79"/>
      <c r="AB51" s="79"/>
      <c r="AC51" s="80"/>
      <c r="AD51" s="78">
        <v>0</v>
      </c>
      <c r="AE51" s="79">
        <v>0</v>
      </c>
      <c r="AF51" s="80">
        <v>0</v>
      </c>
      <c r="AG51" s="78">
        <v>7</v>
      </c>
      <c r="AH51" s="79">
        <v>11</v>
      </c>
      <c r="AI51" s="135">
        <v>11</v>
      </c>
      <c r="AJ51" s="35">
        <f t="shared" si="3"/>
        <v>0</v>
      </c>
      <c r="AK51" s="33">
        <v>0</v>
      </c>
      <c r="AL51" s="34">
        <v>0</v>
      </c>
      <c r="AM51" s="136">
        <v>0.02</v>
      </c>
      <c r="AN51" s="137">
        <v>0.023305084745762712</v>
      </c>
      <c r="AO51" s="138">
        <v>0.0233050847457627</v>
      </c>
    </row>
    <row r="52" spans="1:41" s="150" customFormat="1" ht="13.5" customHeight="1">
      <c r="A52" s="354"/>
      <c r="B52" s="139" t="s">
        <v>47</v>
      </c>
      <c r="C52" s="81"/>
      <c r="D52" s="82"/>
      <c r="E52" s="82"/>
      <c r="F52" s="82"/>
      <c r="G52" s="82"/>
      <c r="H52" s="83"/>
      <c r="I52" s="81">
        <v>0</v>
      </c>
      <c r="J52" s="82">
        <v>1</v>
      </c>
      <c r="K52" s="83">
        <v>1</v>
      </c>
      <c r="L52" s="81">
        <v>9</v>
      </c>
      <c r="M52" s="82">
        <v>8</v>
      </c>
      <c r="N52" s="140">
        <v>6</v>
      </c>
      <c r="O52" s="49">
        <f t="shared" si="2"/>
        <v>0</v>
      </c>
      <c r="P52" s="47">
        <v>0.16666666666666666</v>
      </c>
      <c r="Q52" s="48">
        <v>0.16666666666666666</v>
      </c>
      <c r="R52" s="141">
        <v>0.020179372197309416</v>
      </c>
      <c r="S52" s="142">
        <v>0.01694915254237288</v>
      </c>
      <c r="T52" s="143">
        <v>0.0126849894291754</v>
      </c>
      <c r="V52" s="354"/>
      <c r="W52" s="139" t="s">
        <v>47</v>
      </c>
      <c r="X52" s="81"/>
      <c r="Y52" s="82"/>
      <c r="Z52" s="82"/>
      <c r="AA52" s="82"/>
      <c r="AB52" s="82"/>
      <c r="AC52" s="83"/>
      <c r="AD52" s="81">
        <v>0</v>
      </c>
      <c r="AE52" s="82">
        <v>0</v>
      </c>
      <c r="AF52" s="83">
        <v>0</v>
      </c>
      <c r="AG52" s="81">
        <v>11</v>
      </c>
      <c r="AH52" s="82">
        <v>9</v>
      </c>
      <c r="AI52" s="140">
        <v>9</v>
      </c>
      <c r="AJ52" s="49">
        <f t="shared" si="3"/>
        <v>0</v>
      </c>
      <c r="AK52" s="47">
        <v>0</v>
      </c>
      <c r="AL52" s="48">
        <v>0</v>
      </c>
      <c r="AM52" s="141">
        <v>0.02</v>
      </c>
      <c r="AN52" s="142">
        <v>0.019067796610169493</v>
      </c>
      <c r="AO52" s="143">
        <v>0.0190274841437632</v>
      </c>
    </row>
    <row r="53" spans="1:41" s="150" customFormat="1" ht="13.5" customHeight="1">
      <c r="A53" s="352">
        <v>12</v>
      </c>
      <c r="B53" s="144" t="s">
        <v>48</v>
      </c>
      <c r="C53" s="85"/>
      <c r="D53" s="86"/>
      <c r="E53" s="86"/>
      <c r="F53" s="86"/>
      <c r="G53" s="86"/>
      <c r="H53" s="87"/>
      <c r="I53" s="85">
        <v>0</v>
      </c>
      <c r="J53" s="86">
        <v>0</v>
      </c>
      <c r="K53" s="87">
        <v>0</v>
      </c>
      <c r="L53" s="85">
        <v>13</v>
      </c>
      <c r="M53" s="86">
        <v>5</v>
      </c>
      <c r="N53" s="146">
        <v>8</v>
      </c>
      <c r="O53" s="91">
        <f t="shared" si="2"/>
        <v>0</v>
      </c>
      <c r="P53" s="89">
        <v>0</v>
      </c>
      <c r="Q53" s="90">
        <v>0</v>
      </c>
      <c r="R53" s="147">
        <v>0.029213483146067417</v>
      </c>
      <c r="S53" s="137">
        <v>0.01059322033898305</v>
      </c>
      <c r="T53" s="138">
        <v>0.0169133192389006</v>
      </c>
      <c r="V53" s="352">
        <v>12</v>
      </c>
      <c r="W53" s="144" t="s">
        <v>48</v>
      </c>
      <c r="X53" s="85"/>
      <c r="Y53" s="86"/>
      <c r="Z53" s="86"/>
      <c r="AA53" s="86"/>
      <c r="AB53" s="86"/>
      <c r="AC53" s="87"/>
      <c r="AD53" s="85">
        <v>0</v>
      </c>
      <c r="AE53" s="86">
        <v>0</v>
      </c>
      <c r="AF53" s="87">
        <v>1</v>
      </c>
      <c r="AG53" s="85">
        <v>18</v>
      </c>
      <c r="AH53" s="86">
        <v>7</v>
      </c>
      <c r="AI53" s="146">
        <v>21</v>
      </c>
      <c r="AJ53" s="91">
        <f t="shared" si="3"/>
        <v>0</v>
      </c>
      <c r="AK53" s="89">
        <v>0</v>
      </c>
      <c r="AL53" s="90">
        <v>0.16666666666666666</v>
      </c>
      <c r="AM53" s="147">
        <v>0.04</v>
      </c>
      <c r="AN53" s="137">
        <v>0.014830508474576272</v>
      </c>
      <c r="AO53" s="138">
        <v>0.0443974630021141</v>
      </c>
    </row>
    <row r="54" spans="1:41" s="150" customFormat="1" ht="13.5" customHeight="1">
      <c r="A54" s="353"/>
      <c r="B54" s="134" t="s">
        <v>49</v>
      </c>
      <c r="C54" s="78"/>
      <c r="D54" s="79"/>
      <c r="E54" s="79"/>
      <c r="F54" s="79"/>
      <c r="G54" s="79"/>
      <c r="H54" s="80"/>
      <c r="I54" s="78">
        <v>0</v>
      </c>
      <c r="J54" s="79">
        <v>0</v>
      </c>
      <c r="K54" s="80">
        <v>1</v>
      </c>
      <c r="L54" s="78">
        <v>5</v>
      </c>
      <c r="M54" s="79">
        <v>5</v>
      </c>
      <c r="N54" s="135">
        <v>11</v>
      </c>
      <c r="O54" s="35">
        <f t="shared" si="2"/>
        <v>0</v>
      </c>
      <c r="P54" s="33">
        <v>0</v>
      </c>
      <c r="Q54" s="34">
        <v>0.16666666666666666</v>
      </c>
      <c r="R54" s="136">
        <v>0.011185682326621925</v>
      </c>
      <c r="S54" s="137">
        <v>0.01059322033898305</v>
      </c>
      <c r="T54" s="138">
        <v>0.0232558139534883</v>
      </c>
      <c r="V54" s="353"/>
      <c r="W54" s="134" t="s">
        <v>49</v>
      </c>
      <c r="X54" s="78"/>
      <c r="Y54" s="79"/>
      <c r="Z54" s="79"/>
      <c r="AA54" s="79"/>
      <c r="AB54" s="79"/>
      <c r="AC54" s="80"/>
      <c r="AD54" s="78">
        <v>0</v>
      </c>
      <c r="AE54" s="79">
        <v>0</v>
      </c>
      <c r="AF54" s="80">
        <v>0</v>
      </c>
      <c r="AG54" s="78">
        <v>12</v>
      </c>
      <c r="AH54" s="79">
        <v>6</v>
      </c>
      <c r="AI54" s="135">
        <v>11</v>
      </c>
      <c r="AJ54" s="35">
        <f t="shared" si="3"/>
        <v>0</v>
      </c>
      <c r="AK54" s="33">
        <v>0</v>
      </c>
      <c r="AL54" s="34">
        <v>0</v>
      </c>
      <c r="AM54" s="136">
        <v>0.03</v>
      </c>
      <c r="AN54" s="137">
        <v>0.012711864406779662</v>
      </c>
      <c r="AO54" s="138">
        <v>0.0232558139534883</v>
      </c>
    </row>
    <row r="55" spans="1:41" s="150" customFormat="1" ht="13.5" customHeight="1">
      <c r="A55" s="353"/>
      <c r="B55" s="134" t="s">
        <v>50</v>
      </c>
      <c r="C55" s="78"/>
      <c r="D55" s="79"/>
      <c r="E55" s="79"/>
      <c r="F55" s="79"/>
      <c r="G55" s="79"/>
      <c r="H55" s="80"/>
      <c r="I55" s="78">
        <v>0</v>
      </c>
      <c r="J55" s="79">
        <v>0</v>
      </c>
      <c r="K55" s="80">
        <v>0</v>
      </c>
      <c r="L55" s="78">
        <v>8</v>
      </c>
      <c r="M55" s="79">
        <v>8</v>
      </c>
      <c r="N55" s="135">
        <v>8</v>
      </c>
      <c r="O55" s="35">
        <f t="shared" si="2"/>
        <v>0</v>
      </c>
      <c r="P55" s="33">
        <v>0</v>
      </c>
      <c r="Q55" s="34">
        <v>0</v>
      </c>
      <c r="R55" s="136">
        <v>0.017738359201773836</v>
      </c>
      <c r="S55" s="137">
        <v>0.016913319238900635</v>
      </c>
      <c r="T55" s="138">
        <v>0.0169133192389006</v>
      </c>
      <c r="V55" s="353"/>
      <c r="W55" s="134" t="s">
        <v>50</v>
      </c>
      <c r="X55" s="78"/>
      <c r="Y55" s="79"/>
      <c r="Z55" s="79"/>
      <c r="AA55" s="79"/>
      <c r="AB55" s="79"/>
      <c r="AC55" s="80"/>
      <c r="AD55" s="78">
        <v>0</v>
      </c>
      <c r="AE55" s="79">
        <v>0</v>
      </c>
      <c r="AF55" s="80">
        <v>0</v>
      </c>
      <c r="AG55" s="78">
        <v>17</v>
      </c>
      <c r="AH55" s="79">
        <v>6</v>
      </c>
      <c r="AI55" s="135">
        <v>6</v>
      </c>
      <c r="AJ55" s="35">
        <f t="shared" si="3"/>
        <v>0</v>
      </c>
      <c r="AK55" s="33">
        <v>0</v>
      </c>
      <c r="AL55" s="34">
        <v>0</v>
      </c>
      <c r="AM55" s="136">
        <v>0.04</v>
      </c>
      <c r="AN55" s="137">
        <v>0.012684989429175475</v>
      </c>
      <c r="AO55" s="138">
        <v>0.0126849894291754</v>
      </c>
    </row>
    <row r="56" spans="1:41" s="150" customFormat="1" ht="13.5" customHeight="1">
      <c r="A56" s="353"/>
      <c r="B56" s="134" t="s">
        <v>51</v>
      </c>
      <c r="C56" s="78"/>
      <c r="D56" s="79"/>
      <c r="E56" s="79"/>
      <c r="F56" s="79"/>
      <c r="G56" s="79"/>
      <c r="H56" s="80"/>
      <c r="I56" s="78">
        <v>0</v>
      </c>
      <c r="J56" s="79">
        <v>0</v>
      </c>
      <c r="K56" s="80">
        <v>0</v>
      </c>
      <c r="L56" s="78">
        <v>9</v>
      </c>
      <c r="M56" s="79">
        <v>5</v>
      </c>
      <c r="N56" s="135">
        <v>2</v>
      </c>
      <c r="O56" s="35">
        <f t="shared" si="2"/>
        <v>0</v>
      </c>
      <c r="P56" s="33">
        <v>0</v>
      </c>
      <c r="Q56" s="34">
        <v>0</v>
      </c>
      <c r="R56" s="136">
        <v>0.020134228187919462</v>
      </c>
      <c r="S56" s="137">
        <v>0.010638297872340425</v>
      </c>
      <c r="T56" s="138">
        <v>0.00422832980972515</v>
      </c>
      <c r="V56" s="353"/>
      <c r="W56" s="134" t="s">
        <v>51</v>
      </c>
      <c r="X56" s="78"/>
      <c r="Y56" s="79"/>
      <c r="Z56" s="79"/>
      <c r="AA56" s="79"/>
      <c r="AB56" s="79"/>
      <c r="AC56" s="80"/>
      <c r="AD56" s="78">
        <v>0</v>
      </c>
      <c r="AE56" s="79">
        <v>0</v>
      </c>
      <c r="AF56" s="80">
        <v>0</v>
      </c>
      <c r="AG56" s="78">
        <v>8</v>
      </c>
      <c r="AH56" s="79">
        <v>11</v>
      </c>
      <c r="AI56" s="135">
        <v>15</v>
      </c>
      <c r="AJ56" s="35">
        <f t="shared" si="3"/>
        <v>0</v>
      </c>
      <c r="AK56" s="33">
        <v>0</v>
      </c>
      <c r="AL56" s="34">
        <v>0</v>
      </c>
      <c r="AM56" s="136">
        <v>0.02</v>
      </c>
      <c r="AN56" s="137">
        <v>0.023404255319148935</v>
      </c>
      <c r="AO56" s="138">
        <v>0.0317124735729386</v>
      </c>
    </row>
    <row r="57" spans="1:41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2"/>
      <c r="I57" s="230"/>
      <c r="J57" s="318"/>
      <c r="K57" s="323">
        <v>0</v>
      </c>
      <c r="L57" s="230"/>
      <c r="M57" s="271"/>
      <c r="N57" s="322">
        <v>3</v>
      </c>
      <c r="O57" s="235"/>
      <c r="P57" s="320"/>
      <c r="Q57" s="313">
        <v>0</v>
      </c>
      <c r="R57" s="235"/>
      <c r="S57" s="265"/>
      <c r="T57" s="313">
        <v>0.00636942675159235</v>
      </c>
      <c r="V57" s="355"/>
      <c r="W57" s="218">
        <v>53</v>
      </c>
      <c r="X57" s="230"/>
      <c r="Y57" s="231"/>
      <c r="Z57" s="231"/>
      <c r="AA57" s="231"/>
      <c r="AB57" s="231"/>
      <c r="AC57" s="232"/>
      <c r="AD57" s="230"/>
      <c r="AE57" s="318"/>
      <c r="AF57" s="323">
        <v>0</v>
      </c>
      <c r="AG57" s="230"/>
      <c r="AH57" s="271"/>
      <c r="AI57" s="322">
        <v>13</v>
      </c>
      <c r="AJ57" s="235">
        <f t="shared" si="3"/>
        <v>0</v>
      </c>
      <c r="AK57" s="320">
        <v>0</v>
      </c>
      <c r="AL57" s="313">
        <v>0</v>
      </c>
      <c r="AM57" s="235"/>
      <c r="AN57" s="265"/>
      <c r="AO57" s="313">
        <v>0.0276008492569002</v>
      </c>
    </row>
    <row r="58" spans="1:41" s="150" customFormat="1" ht="15.75" customHeight="1">
      <c r="A58" s="361" t="s">
        <v>61</v>
      </c>
      <c r="B58" s="363"/>
      <c r="C58" s="92">
        <f aca="true" t="shared" si="4" ref="C58:H58">SUM(C5:C57)</f>
        <v>0</v>
      </c>
      <c r="D58" s="93">
        <f t="shared" si="4"/>
        <v>3</v>
      </c>
      <c r="E58" s="93">
        <f t="shared" si="4"/>
        <v>1</v>
      </c>
      <c r="F58" s="93">
        <f t="shared" si="4"/>
        <v>2</v>
      </c>
      <c r="G58" s="93">
        <f t="shared" si="4"/>
        <v>0</v>
      </c>
      <c r="H58" s="94">
        <f t="shared" si="4"/>
        <v>0</v>
      </c>
      <c r="I58" s="92">
        <f>SUM(C58:H58)</f>
        <v>6</v>
      </c>
      <c r="J58" s="93">
        <v>5</v>
      </c>
      <c r="K58" s="94">
        <v>3</v>
      </c>
      <c r="L58" s="92">
        <v>366</v>
      </c>
      <c r="M58" s="93">
        <v>309</v>
      </c>
      <c r="N58" s="151">
        <v>379</v>
      </c>
      <c r="O58" s="101">
        <f t="shared" si="2"/>
        <v>1</v>
      </c>
      <c r="P58" s="99">
        <v>0.8333333333333334</v>
      </c>
      <c r="Q58" s="100">
        <v>0.5</v>
      </c>
      <c r="R58" s="101">
        <f>SUM(R5:R56)</f>
        <v>0.820520362947111</v>
      </c>
      <c r="S58" s="99">
        <v>0.6560509554140127</v>
      </c>
      <c r="T58" s="152">
        <v>0.797894736842105</v>
      </c>
      <c r="V58" s="361" t="s">
        <v>61</v>
      </c>
      <c r="W58" s="363"/>
      <c r="X58" s="92">
        <f aca="true" t="shared" si="5" ref="X58:AC58">SUM(X5:X57)</f>
        <v>0</v>
      </c>
      <c r="Y58" s="93">
        <f t="shared" si="5"/>
        <v>4</v>
      </c>
      <c r="Z58" s="93">
        <f t="shared" si="5"/>
        <v>4</v>
      </c>
      <c r="AA58" s="93">
        <f t="shared" si="5"/>
        <v>1</v>
      </c>
      <c r="AB58" s="93">
        <f t="shared" si="5"/>
        <v>2</v>
      </c>
      <c r="AC58" s="94">
        <f t="shared" si="5"/>
        <v>8</v>
      </c>
      <c r="AD58" s="92">
        <f>SUM(X58:AC58)</f>
        <v>19</v>
      </c>
      <c r="AE58" s="93">
        <v>15</v>
      </c>
      <c r="AF58" s="94">
        <v>13</v>
      </c>
      <c r="AG58" s="92">
        <v>1098</v>
      </c>
      <c r="AH58" s="93">
        <v>773</v>
      </c>
      <c r="AI58" s="151">
        <v>1028</v>
      </c>
      <c r="AJ58" s="101">
        <f t="shared" si="3"/>
        <v>3.1666666666666665</v>
      </c>
      <c r="AK58" s="99">
        <v>2.5</v>
      </c>
      <c r="AL58" s="100">
        <v>2.1666666666666665</v>
      </c>
      <c r="AM58" s="101">
        <f>SUM(AM5:AM56)</f>
        <v>2.4799999999999995</v>
      </c>
      <c r="AN58" s="99">
        <v>1.6411889596602973</v>
      </c>
      <c r="AO58" s="152">
        <v>2.16421052631578</v>
      </c>
    </row>
    <row r="59" spans="20:41" ht="13.5" customHeight="1">
      <c r="T59" s="155"/>
      <c r="Y59" s="154" t="s">
        <v>120</v>
      </c>
      <c r="AO59" s="155"/>
    </row>
    <row r="60" ht="10.5">
      <c r="W60" s="3"/>
    </row>
  </sheetData>
  <mergeCells count="40">
    <mergeCell ref="A58:B58"/>
    <mergeCell ref="C2:N2"/>
    <mergeCell ref="O2:T2"/>
    <mergeCell ref="C3:H3"/>
    <mergeCell ref="I3:K3"/>
    <mergeCell ref="L3:N3"/>
    <mergeCell ref="O3:Q3"/>
    <mergeCell ref="R3:T3"/>
    <mergeCell ref="A40:A43"/>
    <mergeCell ref="A44:A47"/>
    <mergeCell ref="A22:A25"/>
    <mergeCell ref="A26:A30"/>
    <mergeCell ref="A31:A34"/>
    <mergeCell ref="A35:A39"/>
    <mergeCell ref="X2:AI2"/>
    <mergeCell ref="AJ2:AO2"/>
    <mergeCell ref="X3:AC3"/>
    <mergeCell ref="AD3:AF3"/>
    <mergeCell ref="AG3:AI3"/>
    <mergeCell ref="AJ3:AL3"/>
    <mergeCell ref="AM3:AO3"/>
    <mergeCell ref="V58:W58"/>
    <mergeCell ref="V40:V43"/>
    <mergeCell ref="V44:V47"/>
    <mergeCell ref="V48:V52"/>
    <mergeCell ref="V53:V57"/>
    <mergeCell ref="A5:A8"/>
    <mergeCell ref="A9:A12"/>
    <mergeCell ref="A13:A17"/>
    <mergeCell ref="A18:A21"/>
    <mergeCell ref="A48:A52"/>
    <mergeCell ref="A53:A57"/>
    <mergeCell ref="V5:V8"/>
    <mergeCell ref="V9:V12"/>
    <mergeCell ref="V13:V17"/>
    <mergeCell ref="V18:V21"/>
    <mergeCell ref="V22:V25"/>
    <mergeCell ref="V26:V30"/>
    <mergeCell ref="V31:V34"/>
    <mergeCell ref="V35:V39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AO121"/>
  <sheetViews>
    <sheetView showZeros="0" zoomScale="68" zoomScaleNormal="68" workbookViewId="0" topLeftCell="A22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6" width="3.50390625" style="1" customWidth="1"/>
    <col min="7" max="7" width="4.50390625" style="1" customWidth="1"/>
    <col min="8" max="8" width="3.50390625" style="1" customWidth="1"/>
    <col min="9" max="11" width="6.50390625" style="1" bestFit="1" customWidth="1"/>
    <col min="12" max="20" width="6.125" style="1" customWidth="1"/>
    <col min="21" max="21" width="4.125" style="1" customWidth="1"/>
    <col min="22" max="22" width="2.625" style="1" customWidth="1"/>
    <col min="23" max="23" width="3.625" style="2" customWidth="1"/>
    <col min="24" max="29" width="3.50390625" style="3" customWidth="1"/>
    <col min="30" max="32" width="6.50390625" style="3" bestFit="1" customWidth="1"/>
    <col min="33" max="41" width="6.125" style="3" customWidth="1"/>
    <col min="42" max="42" width="4.125" style="1" customWidth="1"/>
    <col min="43" max="16384" width="9.00390625" style="1" customWidth="1"/>
  </cols>
  <sheetData>
    <row r="1" spans="1:41" s="5" customFormat="1" ht="24.75" customHeight="1">
      <c r="A1" s="293" t="s">
        <v>64</v>
      </c>
      <c r="V1" s="106" t="s">
        <v>65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60" t="s">
        <v>84</v>
      </c>
      <c r="P2" s="325"/>
      <c r="Q2" s="325"/>
      <c r="R2" s="325"/>
      <c r="S2" s="325"/>
      <c r="T2" s="326"/>
      <c r="V2" s="107"/>
      <c r="W2" s="108"/>
      <c r="X2" s="327" t="s">
        <v>56</v>
      </c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8"/>
      <c r="AJ2" s="360" t="s">
        <v>84</v>
      </c>
      <c r="AK2" s="325"/>
      <c r="AL2" s="325"/>
      <c r="AM2" s="325"/>
      <c r="AN2" s="325"/>
      <c r="AO2" s="326"/>
    </row>
    <row r="3" spans="1:41" s="109" customFormat="1" ht="18" customHeight="1">
      <c r="A3" s="110"/>
      <c r="B3" s="111"/>
      <c r="C3" s="329" t="s">
        <v>109</v>
      </c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33" t="s">
        <v>58</v>
      </c>
      <c r="P3" s="334"/>
      <c r="Q3" s="334"/>
      <c r="R3" s="347" t="s">
        <v>59</v>
      </c>
      <c r="S3" s="348"/>
      <c r="T3" s="349"/>
      <c r="V3" s="110"/>
      <c r="W3" s="111"/>
      <c r="X3" s="329" t="s">
        <v>109</v>
      </c>
      <c r="Y3" s="330"/>
      <c r="Z3" s="330"/>
      <c r="AA3" s="330"/>
      <c r="AB3" s="330"/>
      <c r="AC3" s="330"/>
      <c r="AD3" s="331" t="s">
        <v>53</v>
      </c>
      <c r="AE3" s="332"/>
      <c r="AF3" s="332"/>
      <c r="AG3" s="335" t="s">
        <v>60</v>
      </c>
      <c r="AH3" s="336"/>
      <c r="AI3" s="337"/>
      <c r="AJ3" s="333" t="s">
        <v>58</v>
      </c>
      <c r="AK3" s="334"/>
      <c r="AL3" s="334"/>
      <c r="AM3" s="347" t="s">
        <v>59</v>
      </c>
      <c r="AN3" s="348"/>
      <c r="AO3" s="349"/>
    </row>
    <row r="4" spans="1:41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12">
        <v>2006</v>
      </c>
      <c r="P4" s="113">
        <v>2005</v>
      </c>
      <c r="Q4" s="114">
        <v>2004</v>
      </c>
      <c r="R4" s="112">
        <v>2006</v>
      </c>
      <c r="S4" s="113">
        <v>2005</v>
      </c>
      <c r="T4" s="128">
        <v>2004</v>
      </c>
      <c r="V4" s="122" t="s">
        <v>54</v>
      </c>
      <c r="W4" s="123" t="s">
        <v>55</v>
      </c>
      <c r="X4" s="124" t="s">
        <v>93</v>
      </c>
      <c r="Y4" s="125" t="s">
        <v>96</v>
      </c>
      <c r="Z4" s="125" t="s">
        <v>97</v>
      </c>
      <c r="AA4" s="125" t="s">
        <v>98</v>
      </c>
      <c r="AB4" s="125" t="s">
        <v>99</v>
      </c>
      <c r="AC4" s="126" t="s">
        <v>100</v>
      </c>
      <c r="AD4" s="112">
        <v>2006</v>
      </c>
      <c r="AE4" s="113">
        <v>2005</v>
      </c>
      <c r="AF4" s="114">
        <v>2004</v>
      </c>
      <c r="AG4" s="112">
        <v>2006</v>
      </c>
      <c r="AH4" s="113">
        <v>2005</v>
      </c>
      <c r="AI4" s="127">
        <v>2004</v>
      </c>
      <c r="AJ4" s="112">
        <v>2006</v>
      </c>
      <c r="AK4" s="113">
        <v>2005</v>
      </c>
      <c r="AL4" s="114">
        <v>2004</v>
      </c>
      <c r="AM4" s="112">
        <v>2006</v>
      </c>
      <c r="AN4" s="113">
        <v>2005</v>
      </c>
      <c r="AO4" s="128">
        <v>2004</v>
      </c>
    </row>
    <row r="5" spans="1:41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>
        <v>1</v>
      </c>
      <c r="H5" s="14"/>
      <c r="I5" s="12">
        <f>SUM(C5:H5)</f>
        <v>1</v>
      </c>
      <c r="J5" s="13">
        <v>2</v>
      </c>
      <c r="K5" s="14">
        <v>0</v>
      </c>
      <c r="L5" s="74">
        <v>83</v>
      </c>
      <c r="M5" s="75">
        <v>95</v>
      </c>
      <c r="N5" s="130">
        <v>41</v>
      </c>
      <c r="O5" s="21">
        <f aca="true" t="shared" si="0" ref="O5:O36">I5/6</f>
        <v>0.16666666666666666</v>
      </c>
      <c r="P5" s="19">
        <v>0.3333333333333333</v>
      </c>
      <c r="Q5" s="20">
        <v>0</v>
      </c>
      <c r="R5" s="131">
        <v>0.18</v>
      </c>
      <c r="S5" s="132">
        <v>0.20212765957446807</v>
      </c>
      <c r="T5" s="133">
        <v>0.0818363273453093</v>
      </c>
      <c r="V5" s="358">
        <v>1</v>
      </c>
      <c r="W5" s="129" t="s">
        <v>0</v>
      </c>
      <c r="X5" s="12"/>
      <c r="Y5" s="13"/>
      <c r="Z5" s="13"/>
      <c r="AA5" s="13"/>
      <c r="AB5" s="13"/>
      <c r="AC5" s="14"/>
      <c r="AD5" s="12"/>
      <c r="AE5" s="13">
        <v>0</v>
      </c>
      <c r="AF5" s="14">
        <v>0</v>
      </c>
      <c r="AG5" s="74">
        <v>1</v>
      </c>
      <c r="AH5" s="75">
        <v>5</v>
      </c>
      <c r="AI5" s="130">
        <v>0</v>
      </c>
      <c r="AJ5" s="21">
        <f aca="true" t="shared" si="1" ref="AJ5:AJ36">AD5/6</f>
        <v>0</v>
      </c>
      <c r="AK5" s="19">
        <v>0</v>
      </c>
      <c r="AL5" s="20">
        <v>0</v>
      </c>
      <c r="AM5" s="131">
        <v>0.0021551724137931034</v>
      </c>
      <c r="AN5" s="132">
        <v>0.010638297872340425</v>
      </c>
      <c r="AO5" s="133">
        <v>0</v>
      </c>
    </row>
    <row r="6" spans="1:41" s="119" customFormat="1" ht="13.5" customHeight="1">
      <c r="A6" s="353"/>
      <c r="B6" s="134" t="s">
        <v>1</v>
      </c>
      <c r="C6" s="26"/>
      <c r="D6" s="27"/>
      <c r="E6" s="27"/>
      <c r="F6" s="27"/>
      <c r="G6" s="27">
        <v>2</v>
      </c>
      <c r="H6" s="28"/>
      <c r="I6" s="26">
        <f aca="true" t="shared" si="2" ref="I6:I56">SUM(C6:H6)</f>
        <v>2</v>
      </c>
      <c r="J6" s="27">
        <v>1</v>
      </c>
      <c r="K6" s="28">
        <v>1</v>
      </c>
      <c r="L6" s="78">
        <v>111</v>
      </c>
      <c r="M6" s="79">
        <v>85</v>
      </c>
      <c r="N6" s="135">
        <v>145</v>
      </c>
      <c r="O6" s="35">
        <f t="shared" si="0"/>
        <v>0.3333333333333333</v>
      </c>
      <c r="P6" s="33">
        <v>0.16666666666666666</v>
      </c>
      <c r="Q6" s="34">
        <v>0.16666666666666666</v>
      </c>
      <c r="R6" s="136">
        <v>0.24</v>
      </c>
      <c r="S6" s="137">
        <v>0.18085106382978725</v>
      </c>
      <c r="T6" s="138">
        <v>0.301455301455301</v>
      </c>
      <c r="V6" s="353"/>
      <c r="W6" s="134" t="s">
        <v>1</v>
      </c>
      <c r="X6" s="26"/>
      <c r="Y6" s="27"/>
      <c r="Z6" s="27"/>
      <c r="AA6" s="27"/>
      <c r="AB6" s="27"/>
      <c r="AC6" s="28"/>
      <c r="AD6" s="26"/>
      <c r="AE6" s="27">
        <v>0</v>
      </c>
      <c r="AF6" s="28">
        <v>0</v>
      </c>
      <c r="AG6" s="78">
        <v>11</v>
      </c>
      <c r="AH6" s="79">
        <v>8</v>
      </c>
      <c r="AI6" s="135">
        <v>7</v>
      </c>
      <c r="AJ6" s="35">
        <f t="shared" si="1"/>
        <v>0</v>
      </c>
      <c r="AK6" s="33">
        <v>0</v>
      </c>
      <c r="AL6" s="34">
        <v>0</v>
      </c>
      <c r="AM6" s="136">
        <v>0.023605150214592276</v>
      </c>
      <c r="AN6" s="137">
        <v>0.01702127659574468</v>
      </c>
      <c r="AO6" s="138">
        <v>0.0145530145530145</v>
      </c>
    </row>
    <row r="7" spans="1:41" s="119" customFormat="1" ht="13.5" customHeight="1">
      <c r="A7" s="353"/>
      <c r="B7" s="134" t="s">
        <v>2</v>
      </c>
      <c r="C7" s="26"/>
      <c r="D7" s="27"/>
      <c r="E7" s="27">
        <v>4</v>
      </c>
      <c r="F7" s="27"/>
      <c r="G7" s="27">
        <v>4</v>
      </c>
      <c r="H7" s="28"/>
      <c r="I7" s="26">
        <f t="shared" si="2"/>
        <v>8</v>
      </c>
      <c r="J7" s="27">
        <v>10</v>
      </c>
      <c r="K7" s="28">
        <v>0</v>
      </c>
      <c r="L7" s="78">
        <v>109</v>
      </c>
      <c r="M7" s="79">
        <v>102</v>
      </c>
      <c r="N7" s="135">
        <v>123</v>
      </c>
      <c r="O7" s="35">
        <f t="shared" si="0"/>
        <v>1.3333333333333333</v>
      </c>
      <c r="P7" s="33">
        <v>1.6666666666666667</v>
      </c>
      <c r="Q7" s="34">
        <v>0</v>
      </c>
      <c r="R7" s="136">
        <v>0.23</v>
      </c>
      <c r="S7" s="137">
        <v>0.2170212765957447</v>
      </c>
      <c r="T7" s="138">
        <v>0.257322175732218</v>
      </c>
      <c r="V7" s="353"/>
      <c r="W7" s="134" t="s">
        <v>2</v>
      </c>
      <c r="X7" s="26"/>
      <c r="Y7" s="27"/>
      <c r="Z7" s="27"/>
      <c r="AA7" s="27"/>
      <c r="AB7" s="27"/>
      <c r="AC7" s="28"/>
      <c r="AD7" s="26"/>
      <c r="AE7" s="27">
        <v>0</v>
      </c>
      <c r="AF7" s="28">
        <v>0</v>
      </c>
      <c r="AG7" s="78">
        <v>7</v>
      </c>
      <c r="AH7" s="79">
        <v>10</v>
      </c>
      <c r="AI7" s="135">
        <v>3</v>
      </c>
      <c r="AJ7" s="35">
        <f t="shared" si="1"/>
        <v>0</v>
      </c>
      <c r="AK7" s="33">
        <v>0</v>
      </c>
      <c r="AL7" s="34">
        <v>0</v>
      </c>
      <c r="AM7" s="136">
        <v>0.015021459227467811</v>
      </c>
      <c r="AN7" s="137">
        <v>0.02127659574468085</v>
      </c>
      <c r="AO7" s="138">
        <v>0.00627615062761506</v>
      </c>
    </row>
    <row r="8" spans="1:41" s="119" customFormat="1" ht="13.5" customHeight="1">
      <c r="A8" s="354"/>
      <c r="B8" s="134" t="s">
        <v>3</v>
      </c>
      <c r="C8" s="26"/>
      <c r="D8" s="27"/>
      <c r="E8" s="27"/>
      <c r="F8" s="27"/>
      <c r="G8" s="27">
        <v>5</v>
      </c>
      <c r="H8" s="28"/>
      <c r="I8" s="26">
        <f t="shared" si="2"/>
        <v>5</v>
      </c>
      <c r="J8" s="27">
        <v>1</v>
      </c>
      <c r="K8" s="28">
        <v>2</v>
      </c>
      <c r="L8" s="78">
        <v>88</v>
      </c>
      <c r="M8" s="79">
        <v>103</v>
      </c>
      <c r="N8" s="135">
        <v>109</v>
      </c>
      <c r="O8" s="35">
        <f t="shared" si="0"/>
        <v>0.8333333333333334</v>
      </c>
      <c r="P8" s="33">
        <v>0.16666666666666666</v>
      </c>
      <c r="Q8" s="34">
        <v>0.3333333333333333</v>
      </c>
      <c r="R8" s="136">
        <v>0.19</v>
      </c>
      <c r="S8" s="137">
        <v>0.21914893617021278</v>
      </c>
      <c r="T8" s="138">
        <v>0.228033472803347</v>
      </c>
      <c r="V8" s="354"/>
      <c r="W8" s="134" t="s">
        <v>3</v>
      </c>
      <c r="X8" s="26"/>
      <c r="Y8" s="27"/>
      <c r="Z8" s="27"/>
      <c r="AA8" s="27"/>
      <c r="AB8" s="27"/>
      <c r="AC8" s="28"/>
      <c r="AD8" s="26"/>
      <c r="AE8" s="27">
        <v>0</v>
      </c>
      <c r="AF8" s="28">
        <v>0</v>
      </c>
      <c r="AG8" s="78">
        <v>8</v>
      </c>
      <c r="AH8" s="79">
        <v>4</v>
      </c>
      <c r="AI8" s="135">
        <v>1</v>
      </c>
      <c r="AJ8" s="35">
        <f t="shared" si="1"/>
        <v>0</v>
      </c>
      <c r="AK8" s="33">
        <v>0</v>
      </c>
      <c r="AL8" s="34">
        <v>0</v>
      </c>
      <c r="AM8" s="136">
        <v>0.017167381974248927</v>
      </c>
      <c r="AN8" s="137">
        <v>0.00851063829787234</v>
      </c>
      <c r="AO8" s="138">
        <v>0.00209205020920502</v>
      </c>
    </row>
    <row r="9" spans="1:41" s="119" customFormat="1" ht="13.5" customHeight="1">
      <c r="A9" s="352">
        <v>2</v>
      </c>
      <c r="B9" s="144" t="s">
        <v>4</v>
      </c>
      <c r="C9" s="219"/>
      <c r="D9" s="261"/>
      <c r="E9" s="261">
        <v>1</v>
      </c>
      <c r="F9" s="261"/>
      <c r="G9" s="261">
        <v>4</v>
      </c>
      <c r="H9" s="262"/>
      <c r="I9" s="219">
        <f t="shared" si="2"/>
        <v>5</v>
      </c>
      <c r="J9" s="261">
        <v>0</v>
      </c>
      <c r="K9" s="262">
        <v>1</v>
      </c>
      <c r="L9" s="85">
        <v>124</v>
      </c>
      <c r="M9" s="86">
        <v>110</v>
      </c>
      <c r="N9" s="146">
        <v>111</v>
      </c>
      <c r="O9" s="91">
        <f t="shared" si="0"/>
        <v>0.8333333333333334</v>
      </c>
      <c r="P9" s="89">
        <v>0</v>
      </c>
      <c r="Q9" s="90">
        <v>0.16666666666666666</v>
      </c>
      <c r="R9" s="147">
        <v>0.27</v>
      </c>
      <c r="S9" s="148">
        <v>0.2345415778251599</v>
      </c>
      <c r="T9" s="149">
        <v>0.231732776617954</v>
      </c>
      <c r="V9" s="352">
        <v>2</v>
      </c>
      <c r="W9" s="144" t="s">
        <v>4</v>
      </c>
      <c r="X9" s="219"/>
      <c r="Y9" s="261"/>
      <c r="Z9" s="261"/>
      <c r="AA9" s="261"/>
      <c r="AB9" s="261"/>
      <c r="AC9" s="262"/>
      <c r="AD9" s="219"/>
      <c r="AE9" s="261">
        <v>0</v>
      </c>
      <c r="AF9" s="262">
        <v>0</v>
      </c>
      <c r="AG9" s="85">
        <v>6</v>
      </c>
      <c r="AH9" s="86">
        <v>6</v>
      </c>
      <c r="AI9" s="146">
        <v>4</v>
      </c>
      <c r="AJ9" s="91">
        <f t="shared" si="1"/>
        <v>0</v>
      </c>
      <c r="AK9" s="89">
        <v>0</v>
      </c>
      <c r="AL9" s="90">
        <v>0</v>
      </c>
      <c r="AM9" s="147">
        <v>0.012875536480686695</v>
      </c>
      <c r="AN9" s="148">
        <v>0.01279317697228145</v>
      </c>
      <c r="AO9" s="149">
        <v>0.00835073068893528</v>
      </c>
    </row>
    <row r="10" spans="1:41" s="145" customFormat="1" ht="13.5" customHeight="1">
      <c r="A10" s="353">
        <v>2</v>
      </c>
      <c r="B10" s="134" t="s">
        <v>5</v>
      </c>
      <c r="C10" s="29"/>
      <c r="D10" s="30"/>
      <c r="E10" s="30">
        <v>1</v>
      </c>
      <c r="F10" s="30"/>
      <c r="G10" s="30">
        <v>2</v>
      </c>
      <c r="H10" s="54"/>
      <c r="I10" s="29">
        <f t="shared" si="2"/>
        <v>3</v>
      </c>
      <c r="J10" s="30">
        <v>3</v>
      </c>
      <c r="K10" s="54">
        <v>0</v>
      </c>
      <c r="L10" s="29">
        <v>90</v>
      </c>
      <c r="M10" s="30">
        <v>101</v>
      </c>
      <c r="N10" s="31">
        <v>87</v>
      </c>
      <c r="O10" s="57">
        <f t="shared" si="0"/>
        <v>0.5</v>
      </c>
      <c r="P10" s="55">
        <v>0.5</v>
      </c>
      <c r="Q10" s="56">
        <v>0</v>
      </c>
      <c r="R10" s="36">
        <v>0.19</v>
      </c>
      <c r="S10" s="37">
        <v>0.21535181236673773</v>
      </c>
      <c r="T10" s="38">
        <v>0.181628392484342</v>
      </c>
      <c r="V10" s="353">
        <v>2</v>
      </c>
      <c r="W10" s="134" t="s">
        <v>5</v>
      </c>
      <c r="X10" s="29"/>
      <c r="Y10" s="30"/>
      <c r="Z10" s="30"/>
      <c r="AA10" s="30"/>
      <c r="AB10" s="30"/>
      <c r="AC10" s="54"/>
      <c r="AD10" s="29"/>
      <c r="AE10" s="30">
        <v>0</v>
      </c>
      <c r="AF10" s="54">
        <v>0</v>
      </c>
      <c r="AG10" s="29">
        <v>4</v>
      </c>
      <c r="AH10" s="30">
        <v>8</v>
      </c>
      <c r="AI10" s="31">
        <v>3</v>
      </c>
      <c r="AJ10" s="57">
        <f t="shared" si="1"/>
        <v>0</v>
      </c>
      <c r="AK10" s="55">
        <v>0</v>
      </c>
      <c r="AL10" s="56">
        <v>0</v>
      </c>
      <c r="AM10" s="36">
        <v>0.008583690987124463</v>
      </c>
      <c r="AN10" s="37">
        <v>0.017057569296375266</v>
      </c>
      <c r="AO10" s="38">
        <v>0.00626304801670146</v>
      </c>
    </row>
    <row r="11" spans="1:41" s="145" customFormat="1" ht="13.5" customHeight="1">
      <c r="A11" s="353"/>
      <c r="B11" s="134" t="s">
        <v>6</v>
      </c>
      <c r="C11" s="29"/>
      <c r="D11" s="30"/>
      <c r="E11" s="30">
        <v>1</v>
      </c>
      <c r="F11" s="30"/>
      <c r="G11" s="30"/>
      <c r="H11" s="54"/>
      <c r="I11" s="29">
        <f t="shared" si="2"/>
        <v>1</v>
      </c>
      <c r="J11" s="30">
        <v>0</v>
      </c>
      <c r="K11" s="54">
        <v>3</v>
      </c>
      <c r="L11" s="29">
        <v>84</v>
      </c>
      <c r="M11" s="30">
        <v>133</v>
      </c>
      <c r="N11" s="31">
        <v>101</v>
      </c>
      <c r="O11" s="57">
        <f t="shared" si="0"/>
        <v>0.16666666666666666</v>
      </c>
      <c r="P11" s="55">
        <v>0</v>
      </c>
      <c r="Q11" s="56">
        <v>0.5</v>
      </c>
      <c r="R11" s="36">
        <v>0.18</v>
      </c>
      <c r="S11" s="37">
        <v>0.2835820895522388</v>
      </c>
      <c r="T11" s="38">
        <v>0.210855949895616</v>
      </c>
      <c r="V11" s="353"/>
      <c r="W11" s="134" t="s">
        <v>6</v>
      </c>
      <c r="X11" s="29"/>
      <c r="Y11" s="30"/>
      <c r="Z11" s="30"/>
      <c r="AA11" s="30"/>
      <c r="AB11" s="30"/>
      <c r="AC11" s="54"/>
      <c r="AD11" s="29"/>
      <c r="AE11" s="30">
        <v>0</v>
      </c>
      <c r="AF11" s="54">
        <v>0</v>
      </c>
      <c r="AG11" s="29">
        <v>4</v>
      </c>
      <c r="AH11" s="30">
        <v>7</v>
      </c>
      <c r="AI11" s="31">
        <v>5</v>
      </c>
      <c r="AJ11" s="57">
        <f t="shared" si="1"/>
        <v>0</v>
      </c>
      <c r="AK11" s="55">
        <v>0</v>
      </c>
      <c r="AL11" s="56">
        <v>0</v>
      </c>
      <c r="AM11" s="36">
        <v>0.008583690987124463</v>
      </c>
      <c r="AN11" s="37">
        <v>0.014925373134328358</v>
      </c>
      <c r="AO11" s="38">
        <v>0.0104384133611691</v>
      </c>
    </row>
    <row r="12" spans="1:41" s="145" customFormat="1" ht="13.5" customHeight="1">
      <c r="A12" s="354"/>
      <c r="B12" s="139" t="s">
        <v>7</v>
      </c>
      <c r="C12" s="43"/>
      <c r="D12" s="44"/>
      <c r="E12" s="44">
        <v>1</v>
      </c>
      <c r="F12" s="44"/>
      <c r="G12" s="44">
        <v>1</v>
      </c>
      <c r="H12" s="62"/>
      <c r="I12" s="43">
        <f t="shared" si="2"/>
        <v>2</v>
      </c>
      <c r="J12" s="44">
        <v>0</v>
      </c>
      <c r="K12" s="62">
        <v>2</v>
      </c>
      <c r="L12" s="43">
        <v>98</v>
      </c>
      <c r="M12" s="44">
        <v>109</v>
      </c>
      <c r="N12" s="45">
        <v>90</v>
      </c>
      <c r="O12" s="65">
        <f t="shared" si="0"/>
        <v>0.3333333333333333</v>
      </c>
      <c r="P12" s="63">
        <v>0</v>
      </c>
      <c r="Q12" s="64">
        <v>0.3333333333333333</v>
      </c>
      <c r="R12" s="50">
        <v>0.21</v>
      </c>
      <c r="S12" s="51">
        <v>0.232409381663113</v>
      </c>
      <c r="T12" s="52">
        <v>0.187891440501044</v>
      </c>
      <c r="V12" s="354"/>
      <c r="W12" s="139" t="s">
        <v>7</v>
      </c>
      <c r="X12" s="43"/>
      <c r="Y12" s="44"/>
      <c r="Z12" s="44"/>
      <c r="AA12" s="44"/>
      <c r="AB12" s="44"/>
      <c r="AC12" s="62"/>
      <c r="AD12" s="43"/>
      <c r="AE12" s="44">
        <v>0</v>
      </c>
      <c r="AF12" s="62">
        <v>0</v>
      </c>
      <c r="AG12" s="43">
        <v>3</v>
      </c>
      <c r="AH12" s="44">
        <v>8</v>
      </c>
      <c r="AI12" s="45">
        <v>5</v>
      </c>
      <c r="AJ12" s="65">
        <f t="shared" si="1"/>
        <v>0</v>
      </c>
      <c r="AK12" s="63">
        <v>0</v>
      </c>
      <c r="AL12" s="64">
        <v>0</v>
      </c>
      <c r="AM12" s="50">
        <v>0.006437768240343348</v>
      </c>
      <c r="AN12" s="51">
        <v>0.017057569296375266</v>
      </c>
      <c r="AO12" s="52">
        <v>0.0104384133611691</v>
      </c>
    </row>
    <row r="13" spans="1:41" s="145" customFormat="1" ht="13.5" customHeight="1">
      <c r="A13" s="352">
        <v>3</v>
      </c>
      <c r="B13" s="144" t="s">
        <v>8</v>
      </c>
      <c r="C13" s="66"/>
      <c r="D13" s="67"/>
      <c r="E13" s="67">
        <v>1</v>
      </c>
      <c r="F13" s="67"/>
      <c r="G13" s="67"/>
      <c r="H13" s="68"/>
      <c r="I13" s="66">
        <f t="shared" si="2"/>
        <v>1</v>
      </c>
      <c r="J13" s="67">
        <v>2</v>
      </c>
      <c r="K13" s="68">
        <v>0</v>
      </c>
      <c r="L13" s="66">
        <v>121</v>
      </c>
      <c r="M13" s="67">
        <v>133</v>
      </c>
      <c r="N13" s="69">
        <v>99</v>
      </c>
      <c r="O13" s="72">
        <f t="shared" si="0"/>
        <v>0.16666666666666666</v>
      </c>
      <c r="P13" s="70">
        <v>0.3333333333333333</v>
      </c>
      <c r="Q13" s="71">
        <v>0</v>
      </c>
      <c r="R13" s="73">
        <v>0.26</v>
      </c>
      <c r="S13" s="58">
        <v>0.2835820895522388</v>
      </c>
      <c r="T13" s="59">
        <v>0.206680584551148</v>
      </c>
      <c r="V13" s="352">
        <v>3</v>
      </c>
      <c r="W13" s="144" t="s">
        <v>8</v>
      </c>
      <c r="X13" s="66"/>
      <c r="Y13" s="67"/>
      <c r="Z13" s="67"/>
      <c r="AA13" s="67"/>
      <c r="AB13" s="67"/>
      <c r="AC13" s="68"/>
      <c r="AD13" s="66"/>
      <c r="AE13" s="67">
        <v>0</v>
      </c>
      <c r="AF13" s="68">
        <v>0</v>
      </c>
      <c r="AG13" s="66">
        <v>6</v>
      </c>
      <c r="AH13" s="67">
        <v>5</v>
      </c>
      <c r="AI13" s="69">
        <v>4</v>
      </c>
      <c r="AJ13" s="72">
        <f t="shared" si="1"/>
        <v>0</v>
      </c>
      <c r="AK13" s="70">
        <v>0</v>
      </c>
      <c r="AL13" s="71">
        <v>0</v>
      </c>
      <c r="AM13" s="73">
        <v>0.012875536480686695</v>
      </c>
      <c r="AN13" s="58">
        <v>0.010660980810234541</v>
      </c>
      <c r="AO13" s="59">
        <v>0.00835073068893528</v>
      </c>
    </row>
    <row r="14" spans="1:41" s="145" customFormat="1" ht="13.5" customHeight="1">
      <c r="A14" s="353">
        <v>3</v>
      </c>
      <c r="B14" s="134" t="s">
        <v>9</v>
      </c>
      <c r="C14" s="29"/>
      <c r="D14" s="30"/>
      <c r="E14" s="30">
        <v>1</v>
      </c>
      <c r="F14" s="30"/>
      <c r="G14" s="30">
        <v>2</v>
      </c>
      <c r="H14" s="54"/>
      <c r="I14" s="29">
        <f t="shared" si="2"/>
        <v>3</v>
      </c>
      <c r="J14" s="30">
        <v>0</v>
      </c>
      <c r="K14" s="54">
        <v>2</v>
      </c>
      <c r="L14" s="29">
        <v>132</v>
      </c>
      <c r="M14" s="30">
        <v>132</v>
      </c>
      <c r="N14" s="31">
        <v>92</v>
      </c>
      <c r="O14" s="57">
        <f t="shared" si="0"/>
        <v>0.5</v>
      </c>
      <c r="P14" s="55">
        <v>0</v>
      </c>
      <c r="Q14" s="56">
        <v>0.3333333333333333</v>
      </c>
      <c r="R14" s="36">
        <v>0.28</v>
      </c>
      <c r="S14" s="37">
        <v>0.2814498933901919</v>
      </c>
      <c r="T14" s="38">
        <v>0.192066805845511</v>
      </c>
      <c r="V14" s="353">
        <v>3</v>
      </c>
      <c r="W14" s="134" t="s">
        <v>9</v>
      </c>
      <c r="X14" s="29"/>
      <c r="Y14" s="30"/>
      <c r="Z14" s="30"/>
      <c r="AA14" s="30"/>
      <c r="AB14" s="30"/>
      <c r="AC14" s="54"/>
      <c r="AD14" s="29"/>
      <c r="AE14" s="30">
        <v>0</v>
      </c>
      <c r="AF14" s="54">
        <v>0</v>
      </c>
      <c r="AG14" s="29">
        <v>3</v>
      </c>
      <c r="AH14" s="30">
        <v>9</v>
      </c>
      <c r="AI14" s="31">
        <v>3</v>
      </c>
      <c r="AJ14" s="57">
        <f t="shared" si="1"/>
        <v>0</v>
      </c>
      <c r="AK14" s="55">
        <v>0</v>
      </c>
      <c r="AL14" s="56">
        <v>0</v>
      </c>
      <c r="AM14" s="36">
        <v>0.006437768240343348</v>
      </c>
      <c r="AN14" s="37">
        <v>0.019189765458422176</v>
      </c>
      <c r="AO14" s="38">
        <v>0.00626304801670146</v>
      </c>
    </row>
    <row r="15" spans="1:41" s="145" customFormat="1" ht="13.5" customHeight="1">
      <c r="A15" s="353"/>
      <c r="B15" s="134" t="s">
        <v>10</v>
      </c>
      <c r="C15" s="29"/>
      <c r="D15" s="30"/>
      <c r="E15" s="30">
        <v>2</v>
      </c>
      <c r="F15" s="30"/>
      <c r="G15" s="30">
        <v>4</v>
      </c>
      <c r="H15" s="54"/>
      <c r="I15" s="29">
        <f t="shared" si="2"/>
        <v>6</v>
      </c>
      <c r="J15" s="30">
        <v>1</v>
      </c>
      <c r="K15" s="54">
        <v>0</v>
      </c>
      <c r="L15" s="29">
        <v>146</v>
      </c>
      <c r="M15" s="30">
        <v>130</v>
      </c>
      <c r="N15" s="31">
        <v>78</v>
      </c>
      <c r="O15" s="57">
        <f t="shared" si="0"/>
        <v>1</v>
      </c>
      <c r="P15" s="55">
        <v>0.16666666666666666</v>
      </c>
      <c r="Q15" s="56">
        <v>0</v>
      </c>
      <c r="R15" s="36">
        <v>0.31</v>
      </c>
      <c r="S15" s="37">
        <v>0.2771855010660981</v>
      </c>
      <c r="T15" s="38">
        <v>0.162839248434238</v>
      </c>
      <c r="V15" s="353"/>
      <c r="W15" s="134" t="s">
        <v>10</v>
      </c>
      <c r="X15" s="29"/>
      <c r="Y15" s="30"/>
      <c r="Z15" s="30"/>
      <c r="AA15" s="30"/>
      <c r="AB15" s="30"/>
      <c r="AC15" s="54"/>
      <c r="AD15" s="29"/>
      <c r="AE15" s="30">
        <v>0</v>
      </c>
      <c r="AF15" s="54">
        <v>0</v>
      </c>
      <c r="AG15" s="29">
        <v>3</v>
      </c>
      <c r="AH15" s="30">
        <v>5</v>
      </c>
      <c r="AI15" s="31">
        <v>7</v>
      </c>
      <c r="AJ15" s="57">
        <f t="shared" si="1"/>
        <v>0</v>
      </c>
      <c r="AK15" s="55">
        <v>0</v>
      </c>
      <c r="AL15" s="56">
        <v>0</v>
      </c>
      <c r="AM15" s="36">
        <v>0.006437768240343348</v>
      </c>
      <c r="AN15" s="37">
        <v>0.010660980810234541</v>
      </c>
      <c r="AO15" s="38">
        <v>0.0146137787056367</v>
      </c>
    </row>
    <row r="16" spans="1:41" s="145" customFormat="1" ht="13.5" customHeight="1">
      <c r="A16" s="353"/>
      <c r="B16" s="134" t="s">
        <v>11</v>
      </c>
      <c r="C16" s="29"/>
      <c r="D16" s="30"/>
      <c r="E16" s="30"/>
      <c r="F16" s="30"/>
      <c r="G16" s="30">
        <v>4</v>
      </c>
      <c r="H16" s="54"/>
      <c r="I16" s="29">
        <f t="shared" si="2"/>
        <v>4</v>
      </c>
      <c r="J16" s="30">
        <v>1</v>
      </c>
      <c r="K16" s="54">
        <v>1</v>
      </c>
      <c r="L16" s="29">
        <v>116</v>
      </c>
      <c r="M16" s="30">
        <v>92</v>
      </c>
      <c r="N16" s="31">
        <v>93</v>
      </c>
      <c r="O16" s="57">
        <f t="shared" si="0"/>
        <v>0.6666666666666666</v>
      </c>
      <c r="P16" s="55">
        <v>0.16666666666666666</v>
      </c>
      <c r="Q16" s="56">
        <v>0.16666666666666666</v>
      </c>
      <c r="R16" s="36">
        <v>0.25</v>
      </c>
      <c r="S16" s="37">
        <v>0.19616204690831557</v>
      </c>
      <c r="T16" s="38">
        <v>0.194154488517745</v>
      </c>
      <c r="V16" s="353"/>
      <c r="W16" s="134" t="s">
        <v>11</v>
      </c>
      <c r="X16" s="29"/>
      <c r="Y16" s="30"/>
      <c r="Z16" s="30"/>
      <c r="AA16" s="30"/>
      <c r="AB16" s="30"/>
      <c r="AC16" s="54"/>
      <c r="AD16" s="29"/>
      <c r="AE16" s="30">
        <v>0</v>
      </c>
      <c r="AF16" s="54">
        <v>0</v>
      </c>
      <c r="AG16" s="29">
        <v>5</v>
      </c>
      <c r="AH16" s="30">
        <v>3</v>
      </c>
      <c r="AI16" s="31">
        <v>4</v>
      </c>
      <c r="AJ16" s="57">
        <f t="shared" si="1"/>
        <v>0</v>
      </c>
      <c r="AK16" s="55">
        <v>0</v>
      </c>
      <c r="AL16" s="56">
        <v>0</v>
      </c>
      <c r="AM16" s="36">
        <v>0.01072961373390558</v>
      </c>
      <c r="AN16" s="37">
        <v>0.006396588486140725</v>
      </c>
      <c r="AO16" s="38">
        <v>0.00835073068893528</v>
      </c>
    </row>
    <row r="17" spans="1:41" s="145" customFormat="1" ht="13.5" customHeight="1">
      <c r="A17" s="354"/>
      <c r="B17" s="139" t="s">
        <v>12</v>
      </c>
      <c r="C17" s="43"/>
      <c r="D17" s="44"/>
      <c r="E17" s="44">
        <v>7</v>
      </c>
      <c r="F17" s="44"/>
      <c r="G17" s="44">
        <v>5</v>
      </c>
      <c r="H17" s="62"/>
      <c r="I17" s="43">
        <f t="shared" si="2"/>
        <v>12</v>
      </c>
      <c r="J17" s="44">
        <v>2</v>
      </c>
      <c r="K17" s="62">
        <v>0</v>
      </c>
      <c r="L17" s="43">
        <v>116</v>
      </c>
      <c r="M17" s="44">
        <v>127</v>
      </c>
      <c r="N17" s="45">
        <v>69</v>
      </c>
      <c r="O17" s="65">
        <f t="shared" si="0"/>
        <v>2</v>
      </c>
      <c r="P17" s="63">
        <v>0.3333333333333333</v>
      </c>
      <c r="Q17" s="64">
        <v>0</v>
      </c>
      <c r="R17" s="50">
        <v>0.3</v>
      </c>
      <c r="S17" s="51">
        <v>0.2702127659574468</v>
      </c>
      <c r="T17" s="52">
        <v>0.145263157894737</v>
      </c>
      <c r="V17" s="354"/>
      <c r="W17" s="139" t="s">
        <v>12</v>
      </c>
      <c r="X17" s="43"/>
      <c r="Y17" s="44"/>
      <c r="Z17" s="44"/>
      <c r="AA17" s="44"/>
      <c r="AB17" s="44"/>
      <c r="AC17" s="62"/>
      <c r="AD17" s="43"/>
      <c r="AE17" s="44">
        <v>0</v>
      </c>
      <c r="AF17" s="62">
        <v>0</v>
      </c>
      <c r="AG17" s="43">
        <v>5</v>
      </c>
      <c r="AH17" s="44">
        <v>7</v>
      </c>
      <c r="AI17" s="45">
        <v>0</v>
      </c>
      <c r="AJ17" s="65">
        <f t="shared" si="1"/>
        <v>0</v>
      </c>
      <c r="AK17" s="63">
        <v>0</v>
      </c>
      <c r="AL17" s="64">
        <v>0</v>
      </c>
      <c r="AM17" s="50">
        <v>0.012919896640826873</v>
      </c>
      <c r="AN17" s="51">
        <v>0.014893617021276596</v>
      </c>
      <c r="AO17" s="52">
        <v>0</v>
      </c>
    </row>
    <row r="18" spans="1:41" s="150" customFormat="1" ht="13.5" customHeight="1">
      <c r="A18" s="352">
        <v>4</v>
      </c>
      <c r="B18" s="144" t="s">
        <v>13</v>
      </c>
      <c r="C18" s="85"/>
      <c r="D18" s="86"/>
      <c r="E18" s="86"/>
      <c r="F18" s="86"/>
      <c r="G18" s="86">
        <v>5</v>
      </c>
      <c r="H18" s="87"/>
      <c r="I18" s="85">
        <f t="shared" si="2"/>
        <v>5</v>
      </c>
      <c r="J18" s="86">
        <v>0</v>
      </c>
      <c r="K18" s="87">
        <v>1</v>
      </c>
      <c r="L18" s="85">
        <v>130</v>
      </c>
      <c r="M18" s="86">
        <v>96</v>
      </c>
      <c r="N18" s="146">
        <v>57</v>
      </c>
      <c r="O18" s="91">
        <f t="shared" si="0"/>
        <v>0.8333333333333334</v>
      </c>
      <c r="P18" s="89">
        <v>0</v>
      </c>
      <c r="Q18" s="90">
        <v>0.16666666666666666</v>
      </c>
      <c r="R18" s="147">
        <v>0.31</v>
      </c>
      <c r="S18" s="148">
        <v>0.2033898305084746</v>
      </c>
      <c r="T18" s="149">
        <v>0.119246861924686</v>
      </c>
      <c r="V18" s="352">
        <v>4</v>
      </c>
      <c r="W18" s="144" t="s">
        <v>13</v>
      </c>
      <c r="X18" s="85"/>
      <c r="Y18" s="86"/>
      <c r="Z18" s="86"/>
      <c r="AA18" s="86"/>
      <c r="AB18" s="86"/>
      <c r="AC18" s="87"/>
      <c r="AD18" s="85"/>
      <c r="AE18" s="86">
        <v>0</v>
      </c>
      <c r="AF18" s="87">
        <v>0</v>
      </c>
      <c r="AG18" s="85">
        <v>2</v>
      </c>
      <c r="AH18" s="86">
        <v>8</v>
      </c>
      <c r="AI18" s="146">
        <v>2</v>
      </c>
      <c r="AJ18" s="91">
        <f t="shared" si="1"/>
        <v>0</v>
      </c>
      <c r="AK18" s="89">
        <v>0</v>
      </c>
      <c r="AL18" s="90">
        <v>0</v>
      </c>
      <c r="AM18" s="147">
        <v>0.004728132387706856</v>
      </c>
      <c r="AN18" s="148">
        <v>0.01694915254237288</v>
      </c>
      <c r="AO18" s="149">
        <v>0.00418410041841004</v>
      </c>
    </row>
    <row r="19" spans="1:41" s="150" customFormat="1" ht="13.5" customHeight="1">
      <c r="A19" s="353"/>
      <c r="B19" s="134" t="s">
        <v>14</v>
      </c>
      <c r="C19" s="78"/>
      <c r="D19" s="79"/>
      <c r="E19" s="79"/>
      <c r="F19" s="79"/>
      <c r="G19" s="79">
        <v>4</v>
      </c>
      <c r="H19" s="80"/>
      <c r="I19" s="78">
        <f t="shared" si="2"/>
        <v>4</v>
      </c>
      <c r="J19" s="79">
        <v>2</v>
      </c>
      <c r="K19" s="80">
        <v>0</v>
      </c>
      <c r="L19" s="78">
        <v>130</v>
      </c>
      <c r="M19" s="79">
        <v>136</v>
      </c>
      <c r="N19" s="135">
        <v>57</v>
      </c>
      <c r="O19" s="35">
        <f t="shared" si="0"/>
        <v>0.6666666666666666</v>
      </c>
      <c r="P19" s="33">
        <v>0.3333333333333333</v>
      </c>
      <c r="Q19" s="34">
        <v>0</v>
      </c>
      <c r="R19" s="136">
        <v>0.31</v>
      </c>
      <c r="S19" s="137">
        <v>0.28874734607218683</v>
      </c>
      <c r="T19" s="138">
        <v>0.118997912317328</v>
      </c>
      <c r="V19" s="353"/>
      <c r="W19" s="134" t="s">
        <v>14</v>
      </c>
      <c r="X19" s="78"/>
      <c r="Y19" s="79"/>
      <c r="Z19" s="79"/>
      <c r="AA19" s="79"/>
      <c r="AB19" s="79"/>
      <c r="AC19" s="80"/>
      <c r="AD19" s="78"/>
      <c r="AE19" s="79">
        <v>0</v>
      </c>
      <c r="AF19" s="80">
        <v>0</v>
      </c>
      <c r="AG19" s="78">
        <v>2</v>
      </c>
      <c r="AH19" s="79">
        <v>6</v>
      </c>
      <c r="AI19" s="135">
        <v>10</v>
      </c>
      <c r="AJ19" s="35">
        <f t="shared" si="1"/>
        <v>0</v>
      </c>
      <c r="AK19" s="33">
        <v>0</v>
      </c>
      <c r="AL19" s="34">
        <v>0</v>
      </c>
      <c r="AM19" s="136">
        <v>0.004728132387706856</v>
      </c>
      <c r="AN19" s="137">
        <v>0.012738853503184714</v>
      </c>
      <c r="AO19" s="138">
        <v>0.0208768267223382</v>
      </c>
    </row>
    <row r="20" spans="1:41" s="150" customFormat="1" ht="13.5" customHeight="1">
      <c r="A20" s="353"/>
      <c r="B20" s="134" t="s">
        <v>15</v>
      </c>
      <c r="C20" s="78"/>
      <c r="D20" s="79"/>
      <c r="E20" s="79"/>
      <c r="F20" s="79"/>
      <c r="G20" s="79">
        <v>7</v>
      </c>
      <c r="H20" s="80"/>
      <c r="I20" s="78">
        <f t="shared" si="2"/>
        <v>7</v>
      </c>
      <c r="J20" s="79">
        <v>1</v>
      </c>
      <c r="K20" s="80">
        <v>2</v>
      </c>
      <c r="L20" s="78">
        <v>158</v>
      </c>
      <c r="M20" s="79">
        <v>115</v>
      </c>
      <c r="N20" s="135">
        <v>61</v>
      </c>
      <c r="O20" s="35">
        <f t="shared" si="0"/>
        <v>1.1666666666666667</v>
      </c>
      <c r="P20" s="33">
        <v>0.16666666666666666</v>
      </c>
      <c r="Q20" s="34">
        <v>0.3333333333333333</v>
      </c>
      <c r="R20" s="136">
        <v>0.36</v>
      </c>
      <c r="S20" s="137">
        <v>0.24364406779661016</v>
      </c>
      <c r="T20" s="138">
        <v>0.127348643006263</v>
      </c>
      <c r="V20" s="353"/>
      <c r="W20" s="134" t="s">
        <v>15</v>
      </c>
      <c r="X20" s="78"/>
      <c r="Y20" s="79"/>
      <c r="Z20" s="79"/>
      <c r="AA20" s="79"/>
      <c r="AB20" s="79"/>
      <c r="AC20" s="80"/>
      <c r="AD20" s="78"/>
      <c r="AE20" s="79">
        <v>0</v>
      </c>
      <c r="AF20" s="80">
        <v>0</v>
      </c>
      <c r="AG20" s="78">
        <v>3</v>
      </c>
      <c r="AH20" s="79">
        <v>8</v>
      </c>
      <c r="AI20" s="135">
        <v>3</v>
      </c>
      <c r="AJ20" s="35">
        <f t="shared" si="1"/>
        <v>0</v>
      </c>
      <c r="AK20" s="33">
        <v>0</v>
      </c>
      <c r="AL20" s="34">
        <v>0</v>
      </c>
      <c r="AM20" s="136">
        <v>0.0069124423963133645</v>
      </c>
      <c r="AN20" s="137">
        <v>0.01694915254237288</v>
      </c>
      <c r="AO20" s="138">
        <v>0.00626304801670146</v>
      </c>
    </row>
    <row r="21" spans="1:41" s="150" customFormat="1" ht="13.5" customHeight="1">
      <c r="A21" s="354"/>
      <c r="B21" s="139" t="s">
        <v>16</v>
      </c>
      <c r="C21" s="81"/>
      <c r="D21" s="82"/>
      <c r="E21" s="82"/>
      <c r="F21" s="82">
        <v>2</v>
      </c>
      <c r="G21" s="82">
        <v>6</v>
      </c>
      <c r="H21" s="83"/>
      <c r="I21" s="81">
        <f t="shared" si="2"/>
        <v>8</v>
      </c>
      <c r="J21" s="82">
        <v>2</v>
      </c>
      <c r="K21" s="83">
        <v>1</v>
      </c>
      <c r="L21" s="81">
        <v>150</v>
      </c>
      <c r="M21" s="82">
        <v>141</v>
      </c>
      <c r="N21" s="140">
        <v>72</v>
      </c>
      <c r="O21" s="49">
        <f t="shared" si="0"/>
        <v>1.3333333333333333</v>
      </c>
      <c r="P21" s="47">
        <v>0.3333333333333333</v>
      </c>
      <c r="Q21" s="48">
        <v>0.16666666666666666</v>
      </c>
      <c r="R21" s="141">
        <v>0.36</v>
      </c>
      <c r="S21" s="142">
        <v>0.298728813559322</v>
      </c>
      <c r="T21" s="143">
        <v>0.151578947368421</v>
      </c>
      <c r="V21" s="354"/>
      <c r="W21" s="139" t="s">
        <v>16</v>
      </c>
      <c r="X21" s="81"/>
      <c r="Y21" s="82"/>
      <c r="Z21" s="82"/>
      <c r="AA21" s="82"/>
      <c r="AB21" s="82"/>
      <c r="AC21" s="83"/>
      <c r="AD21" s="81"/>
      <c r="AE21" s="82">
        <v>0</v>
      </c>
      <c r="AF21" s="83">
        <v>0</v>
      </c>
      <c r="AG21" s="81">
        <v>6</v>
      </c>
      <c r="AH21" s="82">
        <v>7</v>
      </c>
      <c r="AI21" s="140">
        <v>2</v>
      </c>
      <c r="AJ21" s="49">
        <f t="shared" si="1"/>
        <v>0</v>
      </c>
      <c r="AK21" s="47">
        <v>0</v>
      </c>
      <c r="AL21" s="48">
        <v>0</v>
      </c>
      <c r="AM21" s="141">
        <v>0.014563106796116505</v>
      </c>
      <c r="AN21" s="142">
        <v>0.014830508474576272</v>
      </c>
      <c r="AO21" s="143">
        <v>0.00421052631578947</v>
      </c>
    </row>
    <row r="22" spans="1:41" s="150" customFormat="1" ht="13.5" customHeight="1">
      <c r="A22" s="352">
        <v>5</v>
      </c>
      <c r="B22" s="144" t="s">
        <v>17</v>
      </c>
      <c r="C22" s="85"/>
      <c r="D22" s="86"/>
      <c r="E22" s="86">
        <v>1</v>
      </c>
      <c r="F22" s="86"/>
      <c r="G22" s="86"/>
      <c r="H22" s="87"/>
      <c r="I22" s="85">
        <f t="shared" si="2"/>
        <v>1</v>
      </c>
      <c r="J22" s="86">
        <v>1</v>
      </c>
      <c r="K22" s="87">
        <v>1</v>
      </c>
      <c r="L22" s="85">
        <v>99</v>
      </c>
      <c r="M22" s="86">
        <v>78</v>
      </c>
      <c r="N22" s="146">
        <v>68</v>
      </c>
      <c r="O22" s="91">
        <f t="shared" si="0"/>
        <v>0.16666666666666666</v>
      </c>
      <c r="P22" s="89">
        <v>0.16666666666666666</v>
      </c>
      <c r="Q22" s="90">
        <v>0.16666666666666666</v>
      </c>
      <c r="R22" s="147">
        <v>0.23</v>
      </c>
      <c r="S22" s="148">
        <v>0.16560509554140126</v>
      </c>
      <c r="T22" s="149">
        <v>0.143459915611814</v>
      </c>
      <c r="V22" s="352">
        <v>5</v>
      </c>
      <c r="W22" s="144" t="s">
        <v>17</v>
      </c>
      <c r="X22" s="85"/>
      <c r="Y22" s="86"/>
      <c r="Z22" s="86"/>
      <c r="AA22" s="86"/>
      <c r="AB22" s="86"/>
      <c r="AC22" s="87"/>
      <c r="AD22" s="85"/>
      <c r="AE22" s="86">
        <v>0</v>
      </c>
      <c r="AF22" s="87">
        <v>0</v>
      </c>
      <c r="AG22" s="85">
        <v>0</v>
      </c>
      <c r="AH22" s="86">
        <v>7</v>
      </c>
      <c r="AI22" s="146">
        <v>3</v>
      </c>
      <c r="AJ22" s="91">
        <f t="shared" si="1"/>
        <v>0</v>
      </c>
      <c r="AK22" s="89">
        <v>0</v>
      </c>
      <c r="AL22" s="90">
        <v>0</v>
      </c>
      <c r="AM22" s="147">
        <v>0</v>
      </c>
      <c r="AN22" s="148">
        <v>0.014861995753715499</v>
      </c>
      <c r="AO22" s="149">
        <v>0.00632911392405063</v>
      </c>
    </row>
    <row r="23" spans="1:41" s="150" customFormat="1" ht="13.5" customHeight="1">
      <c r="A23" s="353">
        <v>5</v>
      </c>
      <c r="B23" s="134" t="s">
        <v>18</v>
      </c>
      <c r="C23" s="78"/>
      <c r="D23" s="79"/>
      <c r="E23" s="79"/>
      <c r="F23" s="79">
        <v>1</v>
      </c>
      <c r="G23" s="79">
        <v>4</v>
      </c>
      <c r="H23" s="80"/>
      <c r="I23" s="78">
        <f t="shared" si="2"/>
        <v>5</v>
      </c>
      <c r="J23" s="79">
        <v>0</v>
      </c>
      <c r="K23" s="80">
        <v>0</v>
      </c>
      <c r="L23" s="78">
        <v>173</v>
      </c>
      <c r="M23" s="79">
        <v>133</v>
      </c>
      <c r="N23" s="135">
        <v>48</v>
      </c>
      <c r="O23" s="35">
        <f t="shared" si="0"/>
        <v>0.8333333333333334</v>
      </c>
      <c r="P23" s="33">
        <v>0</v>
      </c>
      <c r="Q23" s="34">
        <v>0</v>
      </c>
      <c r="R23" s="136">
        <v>0.4</v>
      </c>
      <c r="S23" s="137">
        <v>0.2823779193205945</v>
      </c>
      <c r="T23" s="138">
        <v>0.10126582278481</v>
      </c>
      <c r="V23" s="353">
        <v>5</v>
      </c>
      <c r="W23" s="134" t="s">
        <v>18</v>
      </c>
      <c r="X23" s="78"/>
      <c r="Y23" s="79"/>
      <c r="Z23" s="79"/>
      <c r="AA23" s="79"/>
      <c r="AB23" s="79"/>
      <c r="AC23" s="80"/>
      <c r="AD23" s="78"/>
      <c r="AE23" s="79">
        <v>0</v>
      </c>
      <c r="AF23" s="80">
        <v>0</v>
      </c>
      <c r="AG23" s="78">
        <v>0</v>
      </c>
      <c r="AH23" s="79">
        <v>11</v>
      </c>
      <c r="AI23" s="135">
        <v>3</v>
      </c>
      <c r="AJ23" s="35">
        <f t="shared" si="1"/>
        <v>0</v>
      </c>
      <c r="AK23" s="33">
        <v>0</v>
      </c>
      <c r="AL23" s="34">
        <v>0</v>
      </c>
      <c r="AM23" s="136">
        <v>0</v>
      </c>
      <c r="AN23" s="137">
        <v>0.02335456475583864</v>
      </c>
      <c r="AO23" s="138">
        <v>0.00632911392405063</v>
      </c>
    </row>
    <row r="24" spans="1:41" s="150" customFormat="1" ht="13.5" customHeight="1">
      <c r="A24" s="353"/>
      <c r="B24" s="134" t="s">
        <v>19</v>
      </c>
      <c r="C24" s="78"/>
      <c r="D24" s="79"/>
      <c r="E24" s="79">
        <v>1</v>
      </c>
      <c r="F24" s="79"/>
      <c r="G24" s="79">
        <v>5</v>
      </c>
      <c r="H24" s="80"/>
      <c r="I24" s="78">
        <f t="shared" si="2"/>
        <v>6</v>
      </c>
      <c r="J24" s="79">
        <v>1</v>
      </c>
      <c r="K24" s="80">
        <v>0</v>
      </c>
      <c r="L24" s="78">
        <v>171</v>
      </c>
      <c r="M24" s="79">
        <v>132</v>
      </c>
      <c r="N24" s="135">
        <v>84</v>
      </c>
      <c r="O24" s="35">
        <f t="shared" si="0"/>
        <v>1</v>
      </c>
      <c r="P24" s="33">
        <v>0.16666666666666666</v>
      </c>
      <c r="Q24" s="34">
        <v>0</v>
      </c>
      <c r="R24" s="136">
        <v>0.39</v>
      </c>
      <c r="S24" s="137">
        <v>0.2802547770700637</v>
      </c>
      <c r="T24" s="138">
        <v>0.177215189873418</v>
      </c>
      <c r="V24" s="353"/>
      <c r="W24" s="134" t="s">
        <v>19</v>
      </c>
      <c r="X24" s="78"/>
      <c r="Y24" s="79"/>
      <c r="Z24" s="79"/>
      <c r="AA24" s="79"/>
      <c r="AB24" s="79"/>
      <c r="AC24" s="80"/>
      <c r="AD24" s="78"/>
      <c r="AE24" s="79">
        <v>0</v>
      </c>
      <c r="AF24" s="80">
        <v>0</v>
      </c>
      <c r="AG24" s="78">
        <v>4</v>
      </c>
      <c r="AH24" s="79">
        <v>7</v>
      </c>
      <c r="AI24" s="135">
        <v>2</v>
      </c>
      <c r="AJ24" s="35">
        <f t="shared" si="1"/>
        <v>0</v>
      </c>
      <c r="AK24" s="33">
        <v>0</v>
      </c>
      <c r="AL24" s="34">
        <v>0</v>
      </c>
      <c r="AM24" s="136">
        <v>0.009111617312072893</v>
      </c>
      <c r="AN24" s="137">
        <v>0.014861995753715499</v>
      </c>
      <c r="AO24" s="138">
        <v>0.00421940928270042</v>
      </c>
    </row>
    <row r="25" spans="1:41" s="150" customFormat="1" ht="13.5" customHeight="1">
      <c r="A25" s="354"/>
      <c r="B25" s="139" t="s">
        <v>20</v>
      </c>
      <c r="C25" s="81"/>
      <c r="D25" s="82"/>
      <c r="E25" s="82"/>
      <c r="F25" s="82"/>
      <c r="G25" s="82">
        <v>3</v>
      </c>
      <c r="H25" s="83"/>
      <c r="I25" s="81">
        <f t="shared" si="2"/>
        <v>3</v>
      </c>
      <c r="J25" s="82">
        <v>1</v>
      </c>
      <c r="K25" s="83">
        <v>2</v>
      </c>
      <c r="L25" s="81">
        <v>199</v>
      </c>
      <c r="M25" s="82">
        <v>121</v>
      </c>
      <c r="N25" s="140">
        <v>104</v>
      </c>
      <c r="O25" s="49">
        <f t="shared" si="0"/>
        <v>0.5</v>
      </c>
      <c r="P25" s="47">
        <v>0.16666666666666666</v>
      </c>
      <c r="Q25" s="48">
        <v>0.3333333333333333</v>
      </c>
      <c r="R25" s="141">
        <v>0.45</v>
      </c>
      <c r="S25" s="142">
        <v>0.2563559322033898</v>
      </c>
      <c r="T25" s="143">
        <v>0.218487394957983</v>
      </c>
      <c r="V25" s="354"/>
      <c r="W25" s="139" t="s">
        <v>20</v>
      </c>
      <c r="X25" s="81"/>
      <c r="Y25" s="82"/>
      <c r="Z25" s="82"/>
      <c r="AA25" s="82"/>
      <c r="AB25" s="82"/>
      <c r="AC25" s="83"/>
      <c r="AD25" s="81"/>
      <c r="AE25" s="82">
        <v>0</v>
      </c>
      <c r="AF25" s="83">
        <v>0</v>
      </c>
      <c r="AG25" s="81">
        <v>4</v>
      </c>
      <c r="AH25" s="82">
        <v>7</v>
      </c>
      <c r="AI25" s="140">
        <v>7</v>
      </c>
      <c r="AJ25" s="49">
        <f t="shared" si="1"/>
        <v>0</v>
      </c>
      <c r="AK25" s="47">
        <v>0</v>
      </c>
      <c r="AL25" s="48">
        <v>0</v>
      </c>
      <c r="AM25" s="141">
        <v>0.00904977375565611</v>
      </c>
      <c r="AN25" s="142">
        <v>0.014830508474576272</v>
      </c>
      <c r="AO25" s="143">
        <v>0.0147058823529411</v>
      </c>
    </row>
    <row r="26" spans="1:41" s="150" customFormat="1" ht="13.5" customHeight="1">
      <c r="A26" s="352">
        <v>6</v>
      </c>
      <c r="B26" s="144" t="s">
        <v>21</v>
      </c>
      <c r="C26" s="85"/>
      <c r="D26" s="86"/>
      <c r="E26" s="86"/>
      <c r="F26" s="86"/>
      <c r="G26" s="86">
        <v>2</v>
      </c>
      <c r="H26" s="87"/>
      <c r="I26" s="85">
        <f t="shared" si="2"/>
        <v>2</v>
      </c>
      <c r="J26" s="86">
        <v>0</v>
      </c>
      <c r="K26" s="87">
        <v>2</v>
      </c>
      <c r="L26" s="85">
        <v>198</v>
      </c>
      <c r="M26" s="86">
        <v>164</v>
      </c>
      <c r="N26" s="146">
        <v>128</v>
      </c>
      <c r="O26" s="91">
        <f t="shared" si="0"/>
        <v>0.3333333333333333</v>
      </c>
      <c r="P26" s="89">
        <v>0</v>
      </c>
      <c r="Q26" s="90">
        <v>0.3333333333333333</v>
      </c>
      <c r="R26" s="147">
        <v>0.45</v>
      </c>
      <c r="S26" s="148">
        <v>0.3474576271186441</v>
      </c>
      <c r="T26" s="149">
        <v>0.269473684210526</v>
      </c>
      <c r="V26" s="352">
        <v>6</v>
      </c>
      <c r="W26" s="144" t="s">
        <v>21</v>
      </c>
      <c r="X26" s="85"/>
      <c r="Y26" s="86"/>
      <c r="Z26" s="86"/>
      <c r="AA26" s="86"/>
      <c r="AB26" s="86"/>
      <c r="AC26" s="87"/>
      <c r="AD26" s="85"/>
      <c r="AE26" s="86">
        <v>0</v>
      </c>
      <c r="AF26" s="87">
        <v>0</v>
      </c>
      <c r="AG26" s="85">
        <v>8</v>
      </c>
      <c r="AH26" s="86">
        <v>11</v>
      </c>
      <c r="AI26" s="146">
        <v>6</v>
      </c>
      <c r="AJ26" s="91">
        <f t="shared" si="1"/>
        <v>0</v>
      </c>
      <c r="AK26" s="89">
        <v>0</v>
      </c>
      <c r="AL26" s="90">
        <v>0</v>
      </c>
      <c r="AM26" s="147">
        <v>0.01809954751131222</v>
      </c>
      <c r="AN26" s="148">
        <v>0.023305084745762712</v>
      </c>
      <c r="AO26" s="149">
        <v>0.0126315789473684</v>
      </c>
    </row>
    <row r="27" spans="1:41" s="150" customFormat="1" ht="13.5" customHeight="1">
      <c r="A27" s="353">
        <v>6</v>
      </c>
      <c r="B27" s="134" t="s">
        <v>22</v>
      </c>
      <c r="C27" s="78"/>
      <c r="D27" s="79"/>
      <c r="E27" s="79"/>
      <c r="F27" s="79"/>
      <c r="G27" s="79">
        <v>2</v>
      </c>
      <c r="H27" s="80">
        <v>5</v>
      </c>
      <c r="I27" s="78">
        <f t="shared" si="2"/>
        <v>7</v>
      </c>
      <c r="J27" s="79">
        <v>4</v>
      </c>
      <c r="K27" s="80">
        <v>1</v>
      </c>
      <c r="L27" s="78">
        <v>192</v>
      </c>
      <c r="M27" s="79">
        <v>156</v>
      </c>
      <c r="N27" s="135">
        <v>124</v>
      </c>
      <c r="O27" s="35">
        <f t="shared" si="0"/>
        <v>1.1666666666666667</v>
      </c>
      <c r="P27" s="33">
        <v>0.6666666666666666</v>
      </c>
      <c r="Q27" s="34">
        <v>0.16666666666666666</v>
      </c>
      <c r="R27" s="136">
        <v>0.43</v>
      </c>
      <c r="S27" s="137">
        <v>0.3305084745762712</v>
      </c>
      <c r="T27" s="138">
        <v>0.261603375527426</v>
      </c>
      <c r="V27" s="353">
        <v>6</v>
      </c>
      <c r="W27" s="134" t="s">
        <v>22</v>
      </c>
      <c r="X27" s="78"/>
      <c r="Y27" s="79"/>
      <c r="Z27" s="79"/>
      <c r="AA27" s="79"/>
      <c r="AB27" s="79"/>
      <c r="AC27" s="80"/>
      <c r="AD27" s="78"/>
      <c r="AE27" s="79">
        <v>0</v>
      </c>
      <c r="AF27" s="80">
        <v>0</v>
      </c>
      <c r="AG27" s="78">
        <v>8</v>
      </c>
      <c r="AH27" s="79">
        <v>9</v>
      </c>
      <c r="AI27" s="135">
        <v>6</v>
      </c>
      <c r="AJ27" s="35">
        <f t="shared" si="1"/>
        <v>0</v>
      </c>
      <c r="AK27" s="33">
        <v>0</v>
      </c>
      <c r="AL27" s="34">
        <v>0</v>
      </c>
      <c r="AM27" s="136">
        <v>0.01805869074492099</v>
      </c>
      <c r="AN27" s="137">
        <v>0.019067796610169493</v>
      </c>
      <c r="AO27" s="138">
        <v>0.0126582278481012</v>
      </c>
    </row>
    <row r="28" spans="1:41" s="150" customFormat="1" ht="13.5" customHeight="1">
      <c r="A28" s="353"/>
      <c r="B28" s="134" t="s">
        <v>23</v>
      </c>
      <c r="C28" s="78"/>
      <c r="D28" s="79"/>
      <c r="E28" s="79">
        <v>1</v>
      </c>
      <c r="F28" s="79">
        <v>1</v>
      </c>
      <c r="G28" s="79">
        <v>3</v>
      </c>
      <c r="H28" s="80">
        <v>3</v>
      </c>
      <c r="I28" s="78">
        <f t="shared" si="2"/>
        <v>8</v>
      </c>
      <c r="J28" s="79">
        <v>4</v>
      </c>
      <c r="K28" s="80">
        <v>0</v>
      </c>
      <c r="L28" s="78">
        <v>203</v>
      </c>
      <c r="M28" s="79">
        <v>134</v>
      </c>
      <c r="N28" s="135">
        <v>144</v>
      </c>
      <c r="O28" s="35">
        <f t="shared" si="0"/>
        <v>1.3333333333333333</v>
      </c>
      <c r="P28" s="33">
        <v>0.6666666666666666</v>
      </c>
      <c r="Q28" s="34">
        <v>0</v>
      </c>
      <c r="R28" s="136">
        <v>0.46</v>
      </c>
      <c r="S28" s="137">
        <v>0.2838983050847458</v>
      </c>
      <c r="T28" s="138">
        <v>0.30379746835443</v>
      </c>
      <c r="V28" s="353"/>
      <c r="W28" s="134" t="s">
        <v>23</v>
      </c>
      <c r="X28" s="78"/>
      <c r="Y28" s="79"/>
      <c r="Z28" s="79"/>
      <c r="AA28" s="79"/>
      <c r="AB28" s="79"/>
      <c r="AC28" s="80"/>
      <c r="AD28" s="78"/>
      <c r="AE28" s="79">
        <v>0</v>
      </c>
      <c r="AF28" s="80">
        <v>0</v>
      </c>
      <c r="AG28" s="78">
        <v>5</v>
      </c>
      <c r="AH28" s="79">
        <v>9</v>
      </c>
      <c r="AI28" s="135">
        <v>5</v>
      </c>
      <c r="AJ28" s="35">
        <f t="shared" si="1"/>
        <v>0</v>
      </c>
      <c r="AK28" s="33">
        <v>0</v>
      </c>
      <c r="AL28" s="34">
        <v>0</v>
      </c>
      <c r="AM28" s="136">
        <v>0.01126126126126126</v>
      </c>
      <c r="AN28" s="137">
        <v>0.019067796610169493</v>
      </c>
      <c r="AO28" s="138">
        <v>0.010548523206751</v>
      </c>
    </row>
    <row r="29" spans="1:41" s="150" customFormat="1" ht="13.5" customHeight="1">
      <c r="A29" s="353"/>
      <c r="B29" s="134" t="s">
        <v>24</v>
      </c>
      <c r="C29" s="78"/>
      <c r="D29" s="79"/>
      <c r="E29" s="79">
        <v>1</v>
      </c>
      <c r="F29" s="79"/>
      <c r="G29" s="79">
        <v>1</v>
      </c>
      <c r="H29" s="80"/>
      <c r="I29" s="78">
        <f t="shared" si="2"/>
        <v>2</v>
      </c>
      <c r="J29" s="79">
        <v>2</v>
      </c>
      <c r="K29" s="80">
        <v>0</v>
      </c>
      <c r="L29" s="78">
        <v>203</v>
      </c>
      <c r="M29" s="79">
        <v>164</v>
      </c>
      <c r="N29" s="135">
        <v>147</v>
      </c>
      <c r="O29" s="35">
        <f t="shared" si="0"/>
        <v>0.3333333333333333</v>
      </c>
      <c r="P29" s="33">
        <v>0.3333333333333333</v>
      </c>
      <c r="Q29" s="34">
        <v>0</v>
      </c>
      <c r="R29" s="136">
        <v>0.46</v>
      </c>
      <c r="S29" s="137">
        <v>0.3474576271186441</v>
      </c>
      <c r="T29" s="138">
        <v>0.310126582278481</v>
      </c>
      <c r="V29" s="353"/>
      <c r="W29" s="134" t="s">
        <v>24</v>
      </c>
      <c r="X29" s="78"/>
      <c r="Y29" s="79"/>
      <c r="Z29" s="79"/>
      <c r="AA29" s="79"/>
      <c r="AB29" s="79"/>
      <c r="AC29" s="80"/>
      <c r="AD29" s="78"/>
      <c r="AE29" s="79">
        <v>0</v>
      </c>
      <c r="AF29" s="80">
        <v>0</v>
      </c>
      <c r="AG29" s="78">
        <v>4</v>
      </c>
      <c r="AH29" s="79">
        <v>6</v>
      </c>
      <c r="AI29" s="135">
        <v>7</v>
      </c>
      <c r="AJ29" s="35">
        <f t="shared" si="1"/>
        <v>0</v>
      </c>
      <c r="AK29" s="33">
        <v>0</v>
      </c>
      <c r="AL29" s="34">
        <v>0</v>
      </c>
      <c r="AM29" s="136">
        <v>0.009070294784580499</v>
      </c>
      <c r="AN29" s="137">
        <v>0.012711864406779662</v>
      </c>
      <c r="AO29" s="138">
        <v>0.0147679324894514</v>
      </c>
    </row>
    <row r="30" spans="1:41" s="150" customFormat="1" ht="13.5" customHeight="1">
      <c r="A30" s="354"/>
      <c r="B30" s="139" t="s">
        <v>25</v>
      </c>
      <c r="C30" s="81"/>
      <c r="D30" s="82"/>
      <c r="E30" s="82">
        <v>1</v>
      </c>
      <c r="F30" s="82"/>
      <c r="G30" s="82">
        <v>2</v>
      </c>
      <c r="H30" s="83"/>
      <c r="I30" s="81">
        <f t="shared" si="2"/>
        <v>3</v>
      </c>
      <c r="J30" s="82">
        <v>3</v>
      </c>
      <c r="K30" s="83">
        <v>1</v>
      </c>
      <c r="L30" s="81">
        <v>173</v>
      </c>
      <c r="M30" s="82">
        <v>145</v>
      </c>
      <c r="N30" s="140">
        <v>110</v>
      </c>
      <c r="O30" s="49">
        <f t="shared" si="0"/>
        <v>0.5</v>
      </c>
      <c r="P30" s="47">
        <v>0.5</v>
      </c>
      <c r="Q30" s="48">
        <v>0.16666666666666666</v>
      </c>
      <c r="R30" s="141">
        <v>0.39</v>
      </c>
      <c r="S30" s="142">
        <v>0.3072033898305085</v>
      </c>
      <c r="T30" s="143">
        <v>0.232067510548523</v>
      </c>
      <c r="V30" s="354"/>
      <c r="W30" s="139" t="s">
        <v>25</v>
      </c>
      <c r="X30" s="81"/>
      <c r="Y30" s="82"/>
      <c r="Z30" s="82"/>
      <c r="AA30" s="82"/>
      <c r="AB30" s="82"/>
      <c r="AC30" s="83"/>
      <c r="AD30" s="81"/>
      <c r="AE30" s="82">
        <v>0</v>
      </c>
      <c r="AF30" s="83">
        <v>0</v>
      </c>
      <c r="AG30" s="81">
        <v>4</v>
      </c>
      <c r="AH30" s="82">
        <v>5</v>
      </c>
      <c r="AI30" s="140">
        <v>5</v>
      </c>
      <c r="AJ30" s="49">
        <f t="shared" si="1"/>
        <v>0</v>
      </c>
      <c r="AK30" s="47">
        <v>0</v>
      </c>
      <c r="AL30" s="48">
        <v>0</v>
      </c>
      <c r="AM30" s="141">
        <v>0.009009009009009009</v>
      </c>
      <c r="AN30" s="142">
        <v>0.01059322033898305</v>
      </c>
      <c r="AO30" s="143">
        <v>0.010548523206751</v>
      </c>
    </row>
    <row r="31" spans="1:41" s="150" customFormat="1" ht="13.5" customHeight="1">
      <c r="A31" s="352">
        <v>7</v>
      </c>
      <c r="B31" s="144" t="s">
        <v>26</v>
      </c>
      <c r="C31" s="85"/>
      <c r="D31" s="86">
        <v>1</v>
      </c>
      <c r="E31" s="86"/>
      <c r="F31" s="86">
        <v>1</v>
      </c>
      <c r="G31" s="86">
        <v>2</v>
      </c>
      <c r="H31" s="87">
        <v>7</v>
      </c>
      <c r="I31" s="85">
        <f t="shared" si="2"/>
        <v>11</v>
      </c>
      <c r="J31" s="86">
        <v>4</v>
      </c>
      <c r="K31" s="87">
        <v>1</v>
      </c>
      <c r="L31" s="85">
        <v>185</v>
      </c>
      <c r="M31" s="86">
        <v>114</v>
      </c>
      <c r="N31" s="146">
        <v>115</v>
      </c>
      <c r="O31" s="91">
        <f t="shared" si="0"/>
        <v>1.8333333333333333</v>
      </c>
      <c r="P31" s="89">
        <v>0.6666666666666666</v>
      </c>
      <c r="Q31" s="90">
        <v>0.16666666666666666</v>
      </c>
      <c r="R31" s="147">
        <v>0.42</v>
      </c>
      <c r="S31" s="148">
        <v>0.24050632911392406</v>
      </c>
      <c r="T31" s="149">
        <v>0.242616033755274</v>
      </c>
      <c r="V31" s="352">
        <v>7</v>
      </c>
      <c r="W31" s="144" t="s">
        <v>26</v>
      </c>
      <c r="X31" s="85"/>
      <c r="Y31" s="86"/>
      <c r="Z31" s="86"/>
      <c r="AA31" s="86"/>
      <c r="AB31" s="86"/>
      <c r="AC31" s="87"/>
      <c r="AD31" s="85"/>
      <c r="AE31" s="86">
        <v>0</v>
      </c>
      <c r="AF31" s="87">
        <v>1</v>
      </c>
      <c r="AG31" s="85">
        <v>2</v>
      </c>
      <c r="AH31" s="86">
        <v>4</v>
      </c>
      <c r="AI31" s="146">
        <v>8</v>
      </c>
      <c r="AJ31" s="91">
        <f t="shared" si="1"/>
        <v>0</v>
      </c>
      <c r="AK31" s="89">
        <v>0</v>
      </c>
      <c r="AL31" s="90">
        <v>0.16666666666666666</v>
      </c>
      <c r="AM31" s="147">
        <v>0.004514672686230248</v>
      </c>
      <c r="AN31" s="148">
        <v>0.008438818565400843</v>
      </c>
      <c r="AO31" s="149">
        <v>0.0168776371308016</v>
      </c>
    </row>
    <row r="32" spans="1:41" s="150" customFormat="1" ht="13.5" customHeight="1">
      <c r="A32" s="353"/>
      <c r="B32" s="134" t="s">
        <v>27</v>
      </c>
      <c r="C32" s="78"/>
      <c r="D32" s="79"/>
      <c r="E32" s="79"/>
      <c r="F32" s="79"/>
      <c r="G32" s="79">
        <v>5</v>
      </c>
      <c r="H32" s="80">
        <v>5</v>
      </c>
      <c r="I32" s="78">
        <f t="shared" si="2"/>
        <v>10</v>
      </c>
      <c r="J32" s="79">
        <v>3</v>
      </c>
      <c r="K32" s="80">
        <v>1</v>
      </c>
      <c r="L32" s="78">
        <v>178</v>
      </c>
      <c r="M32" s="79">
        <v>138</v>
      </c>
      <c r="N32" s="135">
        <v>115</v>
      </c>
      <c r="O32" s="35">
        <f t="shared" si="0"/>
        <v>1.6666666666666667</v>
      </c>
      <c r="P32" s="33">
        <v>0.5</v>
      </c>
      <c r="Q32" s="34">
        <v>0.16666666666666666</v>
      </c>
      <c r="R32" s="136">
        <v>0.4</v>
      </c>
      <c r="S32" s="137">
        <v>0.2923728813559322</v>
      </c>
      <c r="T32" s="138">
        <v>0.242616033755274</v>
      </c>
      <c r="V32" s="353"/>
      <c r="W32" s="134" t="s">
        <v>27</v>
      </c>
      <c r="X32" s="78"/>
      <c r="Y32" s="79"/>
      <c r="Z32" s="79"/>
      <c r="AA32" s="79"/>
      <c r="AB32" s="79"/>
      <c r="AC32" s="80"/>
      <c r="AD32" s="78"/>
      <c r="AE32" s="79">
        <v>0</v>
      </c>
      <c r="AF32" s="80">
        <v>1</v>
      </c>
      <c r="AG32" s="78">
        <v>6</v>
      </c>
      <c r="AH32" s="79">
        <v>2</v>
      </c>
      <c r="AI32" s="135">
        <v>7</v>
      </c>
      <c r="AJ32" s="35">
        <f t="shared" si="1"/>
        <v>0</v>
      </c>
      <c r="AK32" s="33">
        <v>0</v>
      </c>
      <c r="AL32" s="34">
        <v>0.16666666666666666</v>
      </c>
      <c r="AM32" s="136">
        <v>0.013513513513513514</v>
      </c>
      <c r="AN32" s="137">
        <v>0.00423728813559322</v>
      </c>
      <c r="AO32" s="138">
        <v>0.0147679324894514</v>
      </c>
    </row>
    <row r="33" spans="1:41" s="150" customFormat="1" ht="13.5" customHeight="1">
      <c r="A33" s="353"/>
      <c r="B33" s="134" t="s">
        <v>28</v>
      </c>
      <c r="C33" s="78"/>
      <c r="D33" s="79"/>
      <c r="E33" s="79"/>
      <c r="F33" s="79"/>
      <c r="G33" s="79">
        <v>5</v>
      </c>
      <c r="H33" s="80">
        <v>3</v>
      </c>
      <c r="I33" s="78">
        <f t="shared" si="2"/>
        <v>8</v>
      </c>
      <c r="J33" s="79">
        <v>6</v>
      </c>
      <c r="K33" s="80">
        <v>2</v>
      </c>
      <c r="L33" s="78">
        <v>143</v>
      </c>
      <c r="M33" s="79">
        <v>149</v>
      </c>
      <c r="N33" s="135">
        <v>106</v>
      </c>
      <c r="O33" s="35">
        <f t="shared" si="0"/>
        <v>1.3333333333333333</v>
      </c>
      <c r="P33" s="33">
        <v>1</v>
      </c>
      <c r="Q33" s="34">
        <v>0.3333333333333333</v>
      </c>
      <c r="R33" s="136">
        <v>0.32</v>
      </c>
      <c r="S33" s="137">
        <v>0.3156779661016949</v>
      </c>
      <c r="T33" s="138">
        <v>0.224101479915433</v>
      </c>
      <c r="V33" s="353"/>
      <c r="W33" s="134" t="s">
        <v>28</v>
      </c>
      <c r="X33" s="78"/>
      <c r="Y33" s="79"/>
      <c r="Z33" s="79"/>
      <c r="AA33" s="79"/>
      <c r="AB33" s="79"/>
      <c r="AC33" s="80"/>
      <c r="AD33" s="78"/>
      <c r="AE33" s="79">
        <v>0</v>
      </c>
      <c r="AF33" s="80">
        <v>0</v>
      </c>
      <c r="AG33" s="78">
        <v>4</v>
      </c>
      <c r="AH33" s="79">
        <v>3</v>
      </c>
      <c r="AI33" s="135">
        <v>4</v>
      </c>
      <c r="AJ33" s="35">
        <f t="shared" si="1"/>
        <v>0</v>
      </c>
      <c r="AK33" s="33">
        <v>0</v>
      </c>
      <c r="AL33" s="34">
        <v>0</v>
      </c>
      <c r="AM33" s="136">
        <v>0.009009009009009009</v>
      </c>
      <c r="AN33" s="137">
        <v>0.006355932203389831</v>
      </c>
      <c r="AO33" s="138">
        <v>0.00845665961945031</v>
      </c>
    </row>
    <row r="34" spans="1:41" s="150" customFormat="1" ht="13.5" customHeight="1">
      <c r="A34" s="354"/>
      <c r="B34" s="139" t="s">
        <v>29</v>
      </c>
      <c r="C34" s="81"/>
      <c r="D34" s="82"/>
      <c r="E34" s="82"/>
      <c r="F34" s="82"/>
      <c r="G34" s="82">
        <v>1</v>
      </c>
      <c r="H34" s="83">
        <v>3</v>
      </c>
      <c r="I34" s="81">
        <f t="shared" si="2"/>
        <v>4</v>
      </c>
      <c r="J34" s="82">
        <v>0</v>
      </c>
      <c r="K34" s="83">
        <v>2</v>
      </c>
      <c r="L34" s="81">
        <v>204</v>
      </c>
      <c r="M34" s="82">
        <v>113</v>
      </c>
      <c r="N34" s="140">
        <v>105</v>
      </c>
      <c r="O34" s="49">
        <f t="shared" si="0"/>
        <v>0.6666666666666666</v>
      </c>
      <c r="P34" s="47">
        <v>0</v>
      </c>
      <c r="Q34" s="48">
        <v>0.3333333333333333</v>
      </c>
      <c r="R34" s="141">
        <v>0.46</v>
      </c>
      <c r="S34" s="142">
        <v>0.23940677966101695</v>
      </c>
      <c r="T34" s="143">
        <v>0.221518987341772</v>
      </c>
      <c r="V34" s="354"/>
      <c r="W34" s="139" t="s">
        <v>29</v>
      </c>
      <c r="X34" s="81"/>
      <c r="Y34" s="82"/>
      <c r="Z34" s="82"/>
      <c r="AA34" s="82"/>
      <c r="AB34" s="82"/>
      <c r="AC34" s="83"/>
      <c r="AD34" s="81"/>
      <c r="AE34" s="82">
        <v>0</v>
      </c>
      <c r="AF34" s="83">
        <v>1</v>
      </c>
      <c r="AG34" s="81">
        <v>2</v>
      </c>
      <c r="AH34" s="82">
        <v>4</v>
      </c>
      <c r="AI34" s="140">
        <v>4</v>
      </c>
      <c r="AJ34" s="49">
        <f t="shared" si="1"/>
        <v>0</v>
      </c>
      <c r="AK34" s="47">
        <v>0</v>
      </c>
      <c r="AL34" s="48">
        <v>0.16666666666666666</v>
      </c>
      <c r="AM34" s="141">
        <v>0.0045045045045045045</v>
      </c>
      <c r="AN34" s="142">
        <v>0.00847457627118644</v>
      </c>
      <c r="AO34" s="143">
        <v>0.00843881856540084</v>
      </c>
    </row>
    <row r="35" spans="1:41" s="150" customFormat="1" ht="13.5" customHeight="1">
      <c r="A35" s="352">
        <v>8</v>
      </c>
      <c r="B35" s="144" t="s">
        <v>30</v>
      </c>
      <c r="C35" s="85"/>
      <c r="D35" s="86"/>
      <c r="E35" s="86"/>
      <c r="F35" s="86"/>
      <c r="G35" s="86">
        <v>2</v>
      </c>
      <c r="H35" s="87">
        <v>2</v>
      </c>
      <c r="I35" s="85">
        <f t="shared" si="2"/>
        <v>4</v>
      </c>
      <c r="J35" s="86">
        <v>3</v>
      </c>
      <c r="K35" s="87">
        <v>1</v>
      </c>
      <c r="L35" s="85">
        <v>182</v>
      </c>
      <c r="M35" s="86">
        <v>105</v>
      </c>
      <c r="N35" s="146">
        <v>99</v>
      </c>
      <c r="O35" s="91">
        <f t="shared" si="0"/>
        <v>0.6666666666666666</v>
      </c>
      <c r="P35" s="89">
        <v>0.5</v>
      </c>
      <c r="Q35" s="90">
        <v>0.16666666666666666</v>
      </c>
      <c r="R35" s="147">
        <v>0.41</v>
      </c>
      <c r="S35" s="148">
        <v>0.22245762711864406</v>
      </c>
      <c r="T35" s="149">
        <v>0.209302325581395</v>
      </c>
      <c r="V35" s="352">
        <v>8</v>
      </c>
      <c r="W35" s="144" t="s">
        <v>30</v>
      </c>
      <c r="X35" s="85"/>
      <c r="Y35" s="86"/>
      <c r="Z35" s="86"/>
      <c r="AA35" s="86"/>
      <c r="AB35" s="86"/>
      <c r="AC35" s="87"/>
      <c r="AD35" s="85"/>
      <c r="AE35" s="86">
        <v>0</v>
      </c>
      <c r="AF35" s="87">
        <v>1</v>
      </c>
      <c r="AG35" s="85">
        <v>2</v>
      </c>
      <c r="AH35" s="86">
        <v>2</v>
      </c>
      <c r="AI35" s="146">
        <v>5</v>
      </c>
      <c r="AJ35" s="91">
        <f t="shared" si="1"/>
        <v>0</v>
      </c>
      <c r="AK35" s="89">
        <v>0</v>
      </c>
      <c r="AL35" s="90">
        <v>0.16666666666666666</v>
      </c>
      <c r="AM35" s="147">
        <v>0.004464285714285714</v>
      </c>
      <c r="AN35" s="148">
        <v>0.00423728813559322</v>
      </c>
      <c r="AO35" s="149">
        <v>0.0105708245243129</v>
      </c>
    </row>
    <row r="36" spans="1:41" s="150" customFormat="1" ht="13.5" customHeight="1">
      <c r="A36" s="353">
        <v>8</v>
      </c>
      <c r="B36" s="134" t="s">
        <v>31</v>
      </c>
      <c r="C36" s="78"/>
      <c r="D36" s="79"/>
      <c r="E36" s="79">
        <v>2</v>
      </c>
      <c r="F36" s="79">
        <v>1</v>
      </c>
      <c r="G36" s="79"/>
      <c r="H36" s="80">
        <v>2</v>
      </c>
      <c r="I36" s="78">
        <f t="shared" si="2"/>
        <v>5</v>
      </c>
      <c r="J36" s="79">
        <v>4</v>
      </c>
      <c r="K36" s="80">
        <v>0</v>
      </c>
      <c r="L36" s="78">
        <v>196</v>
      </c>
      <c r="M36" s="79">
        <v>114</v>
      </c>
      <c r="N36" s="135">
        <v>89</v>
      </c>
      <c r="O36" s="35">
        <f t="shared" si="0"/>
        <v>0.8333333333333334</v>
      </c>
      <c r="P36" s="33">
        <v>0.6666666666666666</v>
      </c>
      <c r="Q36" s="34">
        <v>0</v>
      </c>
      <c r="R36" s="136">
        <v>0.45</v>
      </c>
      <c r="S36" s="137">
        <v>0.24152542372881355</v>
      </c>
      <c r="T36" s="138">
        <v>0.187763713080169</v>
      </c>
      <c r="V36" s="353">
        <v>8</v>
      </c>
      <c r="W36" s="134" t="s">
        <v>31</v>
      </c>
      <c r="X36" s="78"/>
      <c r="Y36" s="79"/>
      <c r="Z36" s="79"/>
      <c r="AA36" s="79"/>
      <c r="AB36" s="79"/>
      <c r="AC36" s="80"/>
      <c r="AD36" s="78"/>
      <c r="AE36" s="79">
        <v>0</v>
      </c>
      <c r="AF36" s="80">
        <v>0</v>
      </c>
      <c r="AG36" s="78">
        <v>4</v>
      </c>
      <c r="AH36" s="79">
        <v>6</v>
      </c>
      <c r="AI36" s="135">
        <v>4</v>
      </c>
      <c r="AJ36" s="35">
        <f t="shared" si="1"/>
        <v>0</v>
      </c>
      <c r="AK36" s="33">
        <v>0</v>
      </c>
      <c r="AL36" s="34">
        <v>0</v>
      </c>
      <c r="AM36" s="136">
        <v>0.009237875288683603</v>
      </c>
      <c r="AN36" s="137">
        <v>0.012711864406779662</v>
      </c>
      <c r="AO36" s="138">
        <v>0.00843881856540084</v>
      </c>
    </row>
    <row r="37" spans="1:41" s="150" customFormat="1" ht="13.5" customHeight="1">
      <c r="A37" s="353"/>
      <c r="B37" s="134" t="s">
        <v>32</v>
      </c>
      <c r="C37" s="78"/>
      <c r="D37" s="79"/>
      <c r="E37" s="79"/>
      <c r="F37" s="79">
        <v>1</v>
      </c>
      <c r="G37" s="79">
        <v>2</v>
      </c>
      <c r="H37" s="80">
        <v>4</v>
      </c>
      <c r="I37" s="78">
        <f t="shared" si="2"/>
        <v>7</v>
      </c>
      <c r="J37" s="79">
        <v>2</v>
      </c>
      <c r="K37" s="80">
        <v>0</v>
      </c>
      <c r="L37" s="78">
        <v>184</v>
      </c>
      <c r="M37" s="79">
        <v>120</v>
      </c>
      <c r="N37" s="135">
        <v>113</v>
      </c>
      <c r="O37" s="35">
        <f aca="true" t="shared" si="3" ref="O37:O58">I37/6</f>
        <v>1.1666666666666667</v>
      </c>
      <c r="P37" s="33">
        <v>0.3333333333333333</v>
      </c>
      <c r="Q37" s="34">
        <v>0</v>
      </c>
      <c r="R37" s="136">
        <v>0.41</v>
      </c>
      <c r="S37" s="137">
        <v>0.2542372881355932</v>
      </c>
      <c r="T37" s="138">
        <v>0.243534482758621</v>
      </c>
      <c r="V37" s="353"/>
      <c r="W37" s="134" t="s">
        <v>32</v>
      </c>
      <c r="X37" s="78"/>
      <c r="Y37" s="79"/>
      <c r="Z37" s="79"/>
      <c r="AA37" s="79"/>
      <c r="AB37" s="79"/>
      <c r="AC37" s="80"/>
      <c r="AD37" s="78"/>
      <c r="AE37" s="79">
        <v>0</v>
      </c>
      <c r="AF37" s="80">
        <v>0</v>
      </c>
      <c r="AG37" s="78">
        <v>2</v>
      </c>
      <c r="AH37" s="79">
        <v>3</v>
      </c>
      <c r="AI37" s="135">
        <v>7</v>
      </c>
      <c r="AJ37" s="35">
        <f aca="true" t="shared" si="4" ref="AJ37:AJ58">AD37/6</f>
        <v>0</v>
      </c>
      <c r="AK37" s="33">
        <v>0</v>
      </c>
      <c r="AL37" s="34">
        <v>0</v>
      </c>
      <c r="AM37" s="136">
        <v>0.004454342984409799</v>
      </c>
      <c r="AN37" s="137">
        <v>0.006355932203389831</v>
      </c>
      <c r="AO37" s="138">
        <v>0.0150862068965517</v>
      </c>
    </row>
    <row r="38" spans="1:41" s="150" customFormat="1" ht="13.5" customHeight="1">
      <c r="A38" s="353"/>
      <c r="B38" s="134" t="s">
        <v>33</v>
      </c>
      <c r="C38" s="78"/>
      <c r="D38" s="79"/>
      <c r="E38" s="79"/>
      <c r="F38" s="79"/>
      <c r="G38" s="79">
        <v>2</v>
      </c>
      <c r="H38" s="80">
        <v>2</v>
      </c>
      <c r="I38" s="78">
        <f t="shared" si="2"/>
        <v>4</v>
      </c>
      <c r="J38" s="79">
        <v>1</v>
      </c>
      <c r="K38" s="80">
        <v>0</v>
      </c>
      <c r="L38" s="78">
        <v>157</v>
      </c>
      <c r="M38" s="79">
        <v>102</v>
      </c>
      <c r="N38" s="135">
        <v>110</v>
      </c>
      <c r="O38" s="35">
        <f t="shared" si="3"/>
        <v>0.6666666666666666</v>
      </c>
      <c r="P38" s="33">
        <v>0.16666666666666666</v>
      </c>
      <c r="Q38" s="34">
        <v>0</v>
      </c>
      <c r="R38" s="136">
        <v>0.35</v>
      </c>
      <c r="S38" s="137">
        <v>0.21610169491525424</v>
      </c>
      <c r="T38" s="138">
        <v>0.232558139534884</v>
      </c>
      <c r="V38" s="353"/>
      <c r="W38" s="134" t="s">
        <v>33</v>
      </c>
      <c r="X38" s="78"/>
      <c r="Y38" s="79"/>
      <c r="Z38" s="79"/>
      <c r="AA38" s="79"/>
      <c r="AB38" s="79"/>
      <c r="AC38" s="80"/>
      <c r="AD38" s="78"/>
      <c r="AE38" s="79">
        <v>0</v>
      </c>
      <c r="AF38" s="80">
        <v>0</v>
      </c>
      <c r="AG38" s="78">
        <v>3</v>
      </c>
      <c r="AH38" s="79">
        <v>3</v>
      </c>
      <c r="AI38" s="135">
        <v>2</v>
      </c>
      <c r="AJ38" s="35">
        <f t="shared" si="4"/>
        <v>0</v>
      </c>
      <c r="AK38" s="33">
        <v>0</v>
      </c>
      <c r="AL38" s="34">
        <v>0</v>
      </c>
      <c r="AM38" s="136">
        <v>0.006726457399103139</v>
      </c>
      <c r="AN38" s="137">
        <v>0.006355932203389831</v>
      </c>
      <c r="AO38" s="138">
        <v>0.00422832980972515</v>
      </c>
    </row>
    <row r="39" spans="1:41" s="150" customFormat="1" ht="13.5" customHeight="1">
      <c r="A39" s="354"/>
      <c r="B39" s="139" t="s">
        <v>34</v>
      </c>
      <c r="C39" s="81"/>
      <c r="D39" s="82">
        <v>1</v>
      </c>
      <c r="E39" s="82"/>
      <c r="F39" s="82"/>
      <c r="G39" s="82">
        <v>1</v>
      </c>
      <c r="H39" s="83">
        <v>2</v>
      </c>
      <c r="I39" s="81">
        <f t="shared" si="2"/>
        <v>4</v>
      </c>
      <c r="J39" s="82">
        <v>2</v>
      </c>
      <c r="K39" s="83">
        <v>1</v>
      </c>
      <c r="L39" s="81">
        <v>165</v>
      </c>
      <c r="M39" s="82">
        <v>119</v>
      </c>
      <c r="N39" s="140">
        <v>113</v>
      </c>
      <c r="O39" s="49">
        <f t="shared" si="3"/>
        <v>0.6666666666666666</v>
      </c>
      <c r="P39" s="47">
        <v>0.3333333333333333</v>
      </c>
      <c r="Q39" s="48">
        <v>0.16666666666666666</v>
      </c>
      <c r="R39" s="141">
        <v>0.37</v>
      </c>
      <c r="S39" s="142">
        <v>0.2521186440677966</v>
      </c>
      <c r="T39" s="143">
        <v>0.238900634249471</v>
      </c>
      <c r="V39" s="354"/>
      <c r="W39" s="139" t="s">
        <v>34</v>
      </c>
      <c r="X39" s="81"/>
      <c r="Y39" s="82"/>
      <c r="Z39" s="82"/>
      <c r="AA39" s="82"/>
      <c r="AB39" s="82"/>
      <c r="AC39" s="83"/>
      <c r="AD39" s="81"/>
      <c r="AE39" s="82">
        <v>0</v>
      </c>
      <c r="AF39" s="83">
        <v>0</v>
      </c>
      <c r="AG39" s="81">
        <v>9</v>
      </c>
      <c r="AH39" s="82">
        <v>6</v>
      </c>
      <c r="AI39" s="140">
        <v>4</v>
      </c>
      <c r="AJ39" s="49">
        <f t="shared" si="4"/>
        <v>0</v>
      </c>
      <c r="AK39" s="47">
        <v>0</v>
      </c>
      <c r="AL39" s="48">
        <v>0</v>
      </c>
      <c r="AM39" s="141">
        <v>0.020179372197309416</v>
      </c>
      <c r="AN39" s="142">
        <v>0.012711864406779662</v>
      </c>
      <c r="AO39" s="143">
        <v>0.00845665961945031</v>
      </c>
    </row>
    <row r="40" spans="1:41" s="150" customFormat="1" ht="13.5" customHeight="1">
      <c r="A40" s="352">
        <v>9</v>
      </c>
      <c r="B40" s="144" t="s">
        <v>35</v>
      </c>
      <c r="C40" s="85"/>
      <c r="D40" s="86">
        <v>1</v>
      </c>
      <c r="E40" s="86"/>
      <c r="F40" s="86"/>
      <c r="G40" s="86">
        <v>1</v>
      </c>
      <c r="H40" s="87">
        <v>6</v>
      </c>
      <c r="I40" s="85">
        <f t="shared" si="2"/>
        <v>8</v>
      </c>
      <c r="J40" s="86">
        <v>0</v>
      </c>
      <c r="K40" s="87">
        <v>2</v>
      </c>
      <c r="L40" s="85">
        <v>179</v>
      </c>
      <c r="M40" s="86">
        <v>115</v>
      </c>
      <c r="N40" s="146">
        <v>80</v>
      </c>
      <c r="O40" s="91">
        <f t="shared" si="3"/>
        <v>1.3333333333333333</v>
      </c>
      <c r="P40" s="89">
        <v>0</v>
      </c>
      <c r="Q40" s="90">
        <v>0.3333333333333333</v>
      </c>
      <c r="R40" s="147">
        <v>0.4</v>
      </c>
      <c r="S40" s="148">
        <v>0.24364406779661016</v>
      </c>
      <c r="T40" s="149">
        <v>0.169133192389006</v>
      </c>
      <c r="V40" s="352">
        <v>9</v>
      </c>
      <c r="W40" s="144" t="s">
        <v>35</v>
      </c>
      <c r="X40" s="85"/>
      <c r="Y40" s="86"/>
      <c r="Z40" s="86"/>
      <c r="AA40" s="86"/>
      <c r="AB40" s="86"/>
      <c r="AC40" s="87"/>
      <c r="AD40" s="85"/>
      <c r="AE40" s="86">
        <v>0</v>
      </c>
      <c r="AF40" s="87">
        <v>0</v>
      </c>
      <c r="AG40" s="85">
        <v>9</v>
      </c>
      <c r="AH40" s="86">
        <v>6</v>
      </c>
      <c r="AI40" s="146">
        <v>4</v>
      </c>
      <c r="AJ40" s="91">
        <f t="shared" si="4"/>
        <v>0</v>
      </c>
      <c r="AK40" s="89">
        <v>0</v>
      </c>
      <c r="AL40" s="90">
        <v>0</v>
      </c>
      <c r="AM40" s="147">
        <v>0.020089285714285716</v>
      </c>
      <c r="AN40" s="148">
        <v>0.012711864406779662</v>
      </c>
      <c r="AO40" s="149">
        <v>0.00845665961945031</v>
      </c>
    </row>
    <row r="41" spans="1:41" s="150" customFormat="1" ht="13.5" customHeight="1">
      <c r="A41" s="353"/>
      <c r="B41" s="134" t="s">
        <v>36</v>
      </c>
      <c r="C41" s="78"/>
      <c r="D41" s="79">
        <v>1</v>
      </c>
      <c r="E41" s="79"/>
      <c r="F41" s="79"/>
      <c r="G41" s="79">
        <v>3</v>
      </c>
      <c r="H41" s="80"/>
      <c r="I41" s="78">
        <f t="shared" si="2"/>
        <v>4</v>
      </c>
      <c r="J41" s="79">
        <v>3</v>
      </c>
      <c r="K41" s="80">
        <v>2</v>
      </c>
      <c r="L41" s="78">
        <v>145</v>
      </c>
      <c r="M41" s="79">
        <v>125</v>
      </c>
      <c r="N41" s="135">
        <v>104</v>
      </c>
      <c r="O41" s="35">
        <f t="shared" si="3"/>
        <v>0.6666666666666666</v>
      </c>
      <c r="P41" s="33">
        <v>0.5</v>
      </c>
      <c r="Q41" s="34">
        <v>0.3333333333333333</v>
      </c>
      <c r="R41" s="136">
        <v>0.33</v>
      </c>
      <c r="S41" s="137">
        <v>0.2648305084745763</v>
      </c>
      <c r="T41" s="138">
        <v>0.219873150105708</v>
      </c>
      <c r="V41" s="353"/>
      <c r="W41" s="134" t="s">
        <v>36</v>
      </c>
      <c r="X41" s="78"/>
      <c r="Y41" s="79"/>
      <c r="Z41" s="79"/>
      <c r="AA41" s="79"/>
      <c r="AB41" s="79"/>
      <c r="AC41" s="80"/>
      <c r="AD41" s="78"/>
      <c r="AE41" s="79">
        <v>0</v>
      </c>
      <c r="AF41" s="80">
        <v>0</v>
      </c>
      <c r="AG41" s="78">
        <v>6</v>
      </c>
      <c r="AH41" s="79">
        <v>9</v>
      </c>
      <c r="AI41" s="135">
        <v>3</v>
      </c>
      <c r="AJ41" s="35">
        <f t="shared" si="4"/>
        <v>0</v>
      </c>
      <c r="AK41" s="33">
        <v>0</v>
      </c>
      <c r="AL41" s="34">
        <v>0</v>
      </c>
      <c r="AM41" s="136">
        <v>0.013452914798206279</v>
      </c>
      <c r="AN41" s="137">
        <v>0.019067796610169493</v>
      </c>
      <c r="AO41" s="138">
        <v>0.00634249471458773</v>
      </c>
    </row>
    <row r="42" spans="1:41" s="150" customFormat="1" ht="13.5" customHeight="1">
      <c r="A42" s="353"/>
      <c r="B42" s="134" t="s">
        <v>37</v>
      </c>
      <c r="C42" s="78"/>
      <c r="D42" s="79"/>
      <c r="E42" s="79"/>
      <c r="F42" s="79"/>
      <c r="G42" s="79">
        <v>2</v>
      </c>
      <c r="H42" s="80"/>
      <c r="I42" s="78">
        <f t="shared" si="2"/>
        <v>2</v>
      </c>
      <c r="J42" s="79">
        <v>1</v>
      </c>
      <c r="K42" s="80">
        <v>0</v>
      </c>
      <c r="L42" s="78">
        <v>168</v>
      </c>
      <c r="M42" s="79">
        <v>106</v>
      </c>
      <c r="N42" s="135">
        <v>75</v>
      </c>
      <c r="O42" s="35">
        <f t="shared" si="3"/>
        <v>0.3333333333333333</v>
      </c>
      <c r="P42" s="33">
        <v>0.16666666666666666</v>
      </c>
      <c r="Q42" s="34">
        <v>0</v>
      </c>
      <c r="R42" s="136">
        <v>0.37</v>
      </c>
      <c r="S42" s="137">
        <v>0.2245762711864407</v>
      </c>
      <c r="T42" s="138">
        <v>0.158562367864693</v>
      </c>
      <c r="V42" s="353"/>
      <c r="W42" s="134" t="s">
        <v>37</v>
      </c>
      <c r="X42" s="78"/>
      <c r="Y42" s="79"/>
      <c r="Z42" s="79"/>
      <c r="AA42" s="79"/>
      <c r="AB42" s="79"/>
      <c r="AC42" s="80"/>
      <c r="AD42" s="78"/>
      <c r="AE42" s="79">
        <v>0</v>
      </c>
      <c r="AF42" s="80">
        <v>0</v>
      </c>
      <c r="AG42" s="78">
        <v>6</v>
      </c>
      <c r="AH42" s="79">
        <v>4</v>
      </c>
      <c r="AI42" s="135">
        <v>3</v>
      </c>
      <c r="AJ42" s="35">
        <f t="shared" si="4"/>
        <v>0</v>
      </c>
      <c r="AK42" s="33">
        <v>0</v>
      </c>
      <c r="AL42" s="34">
        <v>0</v>
      </c>
      <c r="AM42" s="136">
        <v>0.013363028953229399</v>
      </c>
      <c r="AN42" s="137">
        <v>0.00847457627118644</v>
      </c>
      <c r="AO42" s="138">
        <v>0.00634249471458773</v>
      </c>
    </row>
    <row r="43" spans="1:41" s="150" customFormat="1" ht="13.5" customHeight="1">
      <c r="A43" s="354"/>
      <c r="B43" s="139" t="s">
        <v>38</v>
      </c>
      <c r="C43" s="81"/>
      <c r="D43" s="82"/>
      <c r="E43" s="82">
        <v>1</v>
      </c>
      <c r="F43" s="82"/>
      <c r="G43" s="82">
        <v>2</v>
      </c>
      <c r="H43" s="83">
        <v>1</v>
      </c>
      <c r="I43" s="81">
        <f t="shared" si="2"/>
        <v>4</v>
      </c>
      <c r="J43" s="82">
        <v>1</v>
      </c>
      <c r="K43" s="83">
        <v>1</v>
      </c>
      <c r="L43" s="81">
        <v>232</v>
      </c>
      <c r="M43" s="82">
        <v>148</v>
      </c>
      <c r="N43" s="140">
        <v>100</v>
      </c>
      <c r="O43" s="49">
        <f t="shared" si="3"/>
        <v>0.6666666666666666</v>
      </c>
      <c r="P43" s="47">
        <v>0.16666666666666666</v>
      </c>
      <c r="Q43" s="48">
        <v>0.16666666666666666</v>
      </c>
      <c r="R43" s="141">
        <v>0.52</v>
      </c>
      <c r="S43" s="142">
        <v>0.3135593220338983</v>
      </c>
      <c r="T43" s="143">
        <v>0.211416490486258</v>
      </c>
      <c r="V43" s="354"/>
      <c r="W43" s="139" t="s">
        <v>38</v>
      </c>
      <c r="X43" s="81"/>
      <c r="Y43" s="82"/>
      <c r="Z43" s="82"/>
      <c r="AA43" s="82"/>
      <c r="AB43" s="82"/>
      <c r="AC43" s="83"/>
      <c r="AD43" s="81"/>
      <c r="AE43" s="82">
        <v>0</v>
      </c>
      <c r="AF43" s="83">
        <v>0</v>
      </c>
      <c r="AG43" s="81">
        <v>11</v>
      </c>
      <c r="AH43" s="82">
        <v>1</v>
      </c>
      <c r="AI43" s="140">
        <v>3</v>
      </c>
      <c r="AJ43" s="49">
        <f t="shared" si="4"/>
        <v>0</v>
      </c>
      <c r="AK43" s="47">
        <v>0</v>
      </c>
      <c r="AL43" s="48">
        <v>0</v>
      </c>
      <c r="AM43" s="141">
        <v>0.024553571428571428</v>
      </c>
      <c r="AN43" s="142">
        <v>0.00211864406779661</v>
      </c>
      <c r="AO43" s="143">
        <v>0.00634249471458773</v>
      </c>
    </row>
    <row r="44" spans="1:41" s="150" customFormat="1" ht="13.5" customHeight="1">
      <c r="A44" s="352">
        <v>10</v>
      </c>
      <c r="B44" s="144" t="s">
        <v>39</v>
      </c>
      <c r="C44" s="85"/>
      <c r="D44" s="86">
        <v>2</v>
      </c>
      <c r="E44" s="86"/>
      <c r="F44" s="86"/>
      <c r="G44" s="86">
        <v>2</v>
      </c>
      <c r="H44" s="87"/>
      <c r="I44" s="85">
        <f t="shared" si="2"/>
        <v>4</v>
      </c>
      <c r="J44" s="86">
        <v>3</v>
      </c>
      <c r="K44" s="87">
        <v>4</v>
      </c>
      <c r="L44" s="85">
        <v>244</v>
      </c>
      <c r="M44" s="86">
        <v>182</v>
      </c>
      <c r="N44" s="146">
        <v>115</v>
      </c>
      <c r="O44" s="91">
        <f t="shared" si="3"/>
        <v>0.6666666666666666</v>
      </c>
      <c r="P44" s="89">
        <v>0.5</v>
      </c>
      <c r="Q44" s="90">
        <v>0.6666666666666666</v>
      </c>
      <c r="R44" s="147">
        <v>0.55</v>
      </c>
      <c r="S44" s="148">
        <v>0.3855932203389831</v>
      </c>
      <c r="T44" s="149">
        <v>0.243128964059197</v>
      </c>
      <c r="V44" s="352">
        <v>10</v>
      </c>
      <c r="W44" s="144" t="s">
        <v>39</v>
      </c>
      <c r="X44" s="85"/>
      <c r="Y44" s="86"/>
      <c r="Z44" s="86"/>
      <c r="AA44" s="86"/>
      <c r="AB44" s="86"/>
      <c r="AC44" s="87"/>
      <c r="AD44" s="85"/>
      <c r="AE44" s="86">
        <v>0</v>
      </c>
      <c r="AF44" s="87">
        <v>0</v>
      </c>
      <c r="AG44" s="85">
        <v>10</v>
      </c>
      <c r="AH44" s="86">
        <v>8</v>
      </c>
      <c r="AI44" s="146">
        <v>4</v>
      </c>
      <c r="AJ44" s="91">
        <f t="shared" si="4"/>
        <v>0</v>
      </c>
      <c r="AK44" s="89">
        <v>0</v>
      </c>
      <c r="AL44" s="90">
        <v>0</v>
      </c>
      <c r="AM44" s="147">
        <v>0.02242152466367713</v>
      </c>
      <c r="AN44" s="148">
        <v>0.01694915254237288</v>
      </c>
      <c r="AO44" s="149">
        <v>0.00845665961945031</v>
      </c>
    </row>
    <row r="45" spans="1:41" s="150" customFormat="1" ht="13.5" customHeight="1">
      <c r="A45" s="353">
        <v>10</v>
      </c>
      <c r="B45" s="134" t="s">
        <v>40</v>
      </c>
      <c r="C45" s="78"/>
      <c r="D45" s="79">
        <v>2</v>
      </c>
      <c r="E45" s="79"/>
      <c r="F45" s="79"/>
      <c r="G45" s="79"/>
      <c r="H45" s="80"/>
      <c r="I45" s="78">
        <f t="shared" si="2"/>
        <v>2</v>
      </c>
      <c r="J45" s="79">
        <v>7</v>
      </c>
      <c r="K45" s="80">
        <v>4</v>
      </c>
      <c r="L45" s="78">
        <v>204</v>
      </c>
      <c r="M45" s="79">
        <v>164</v>
      </c>
      <c r="N45" s="135">
        <v>137</v>
      </c>
      <c r="O45" s="35">
        <f t="shared" si="3"/>
        <v>0.3333333333333333</v>
      </c>
      <c r="P45" s="33">
        <v>1.1666666666666667</v>
      </c>
      <c r="Q45" s="34">
        <v>0.6666666666666666</v>
      </c>
      <c r="R45" s="136">
        <v>0.45</v>
      </c>
      <c r="S45" s="137">
        <v>0.3474576271186441</v>
      </c>
      <c r="T45" s="138">
        <v>0.290254237288136</v>
      </c>
      <c r="V45" s="353">
        <v>10</v>
      </c>
      <c r="W45" s="134" t="s">
        <v>40</v>
      </c>
      <c r="X45" s="78"/>
      <c r="Y45" s="79"/>
      <c r="Z45" s="79"/>
      <c r="AA45" s="79"/>
      <c r="AB45" s="79"/>
      <c r="AC45" s="80"/>
      <c r="AD45" s="78"/>
      <c r="AE45" s="79">
        <v>0</v>
      </c>
      <c r="AF45" s="80">
        <v>0</v>
      </c>
      <c r="AG45" s="78">
        <v>9</v>
      </c>
      <c r="AH45" s="79">
        <v>3</v>
      </c>
      <c r="AI45" s="135">
        <v>2</v>
      </c>
      <c r="AJ45" s="35">
        <f t="shared" si="4"/>
        <v>0</v>
      </c>
      <c r="AK45" s="33">
        <v>0</v>
      </c>
      <c r="AL45" s="34">
        <v>0</v>
      </c>
      <c r="AM45" s="136">
        <v>0.0200445434298441</v>
      </c>
      <c r="AN45" s="137">
        <v>0.006355932203389831</v>
      </c>
      <c r="AO45" s="138">
        <v>0.00423728813559322</v>
      </c>
    </row>
    <row r="46" spans="1:41" s="150" customFormat="1" ht="13.5" customHeight="1">
      <c r="A46" s="353"/>
      <c r="B46" s="134" t="s">
        <v>41</v>
      </c>
      <c r="C46" s="78"/>
      <c r="D46" s="79"/>
      <c r="E46" s="79"/>
      <c r="F46" s="79"/>
      <c r="G46" s="79">
        <v>2</v>
      </c>
      <c r="H46" s="80"/>
      <c r="I46" s="78">
        <f t="shared" si="2"/>
        <v>2</v>
      </c>
      <c r="J46" s="79">
        <v>2</v>
      </c>
      <c r="K46" s="80">
        <v>8</v>
      </c>
      <c r="L46" s="78">
        <v>275</v>
      </c>
      <c r="M46" s="79">
        <v>186</v>
      </c>
      <c r="N46" s="135">
        <v>135</v>
      </c>
      <c r="O46" s="35">
        <f t="shared" si="3"/>
        <v>0.3333333333333333</v>
      </c>
      <c r="P46" s="33">
        <v>0.3333333333333333</v>
      </c>
      <c r="Q46" s="34">
        <v>1.3333333333333333</v>
      </c>
      <c r="R46" s="136">
        <v>0.62</v>
      </c>
      <c r="S46" s="137">
        <v>0.3940677966101695</v>
      </c>
      <c r="T46" s="138">
        <v>0.285412262156448</v>
      </c>
      <c r="V46" s="353"/>
      <c r="W46" s="134" t="s">
        <v>41</v>
      </c>
      <c r="X46" s="78"/>
      <c r="Y46" s="79"/>
      <c r="Z46" s="79"/>
      <c r="AA46" s="79"/>
      <c r="AB46" s="79"/>
      <c r="AC46" s="80"/>
      <c r="AD46" s="78"/>
      <c r="AE46" s="79">
        <v>0</v>
      </c>
      <c r="AF46" s="80">
        <v>0</v>
      </c>
      <c r="AG46" s="78">
        <v>10</v>
      </c>
      <c r="AH46" s="79">
        <v>10</v>
      </c>
      <c r="AI46" s="135">
        <v>5</v>
      </c>
      <c r="AJ46" s="35">
        <f t="shared" si="4"/>
        <v>0</v>
      </c>
      <c r="AK46" s="33">
        <v>0</v>
      </c>
      <c r="AL46" s="34">
        <v>0</v>
      </c>
      <c r="AM46" s="136">
        <v>0.02242152466367713</v>
      </c>
      <c r="AN46" s="137">
        <v>0.0211864406779661</v>
      </c>
      <c r="AO46" s="138">
        <v>0.0105708245243129</v>
      </c>
    </row>
    <row r="47" spans="1:41" s="150" customFormat="1" ht="13.5" customHeight="1">
      <c r="A47" s="354"/>
      <c r="B47" s="139" t="s">
        <v>42</v>
      </c>
      <c r="C47" s="81"/>
      <c r="D47" s="82"/>
      <c r="E47" s="82"/>
      <c r="F47" s="82"/>
      <c r="G47" s="82">
        <v>1</v>
      </c>
      <c r="H47" s="83">
        <v>1</v>
      </c>
      <c r="I47" s="81">
        <f t="shared" si="2"/>
        <v>2</v>
      </c>
      <c r="J47" s="82">
        <v>6</v>
      </c>
      <c r="K47" s="83">
        <v>2</v>
      </c>
      <c r="L47" s="81">
        <v>252</v>
      </c>
      <c r="M47" s="82">
        <v>202</v>
      </c>
      <c r="N47" s="140">
        <v>129</v>
      </c>
      <c r="O47" s="49">
        <f t="shared" si="3"/>
        <v>0.3333333333333333</v>
      </c>
      <c r="P47" s="47">
        <v>1</v>
      </c>
      <c r="Q47" s="48">
        <v>0.3333333333333333</v>
      </c>
      <c r="R47" s="141">
        <v>0.57</v>
      </c>
      <c r="S47" s="142">
        <v>0.4279661016949153</v>
      </c>
      <c r="T47" s="143">
        <v>0.272727272727273</v>
      </c>
      <c r="V47" s="354"/>
      <c r="W47" s="139" t="s">
        <v>42</v>
      </c>
      <c r="X47" s="81"/>
      <c r="Y47" s="82"/>
      <c r="Z47" s="82"/>
      <c r="AA47" s="82"/>
      <c r="AB47" s="82"/>
      <c r="AC47" s="83"/>
      <c r="AD47" s="81"/>
      <c r="AE47" s="82">
        <v>0</v>
      </c>
      <c r="AF47" s="83">
        <v>0</v>
      </c>
      <c r="AG47" s="81">
        <v>8</v>
      </c>
      <c r="AH47" s="82">
        <v>4</v>
      </c>
      <c r="AI47" s="140">
        <v>7</v>
      </c>
      <c r="AJ47" s="49">
        <f t="shared" si="4"/>
        <v>0</v>
      </c>
      <c r="AK47" s="47">
        <v>0</v>
      </c>
      <c r="AL47" s="48">
        <v>0</v>
      </c>
      <c r="AM47" s="141">
        <v>0.017937219730941704</v>
      </c>
      <c r="AN47" s="142">
        <v>0.00847457627118644</v>
      </c>
      <c r="AO47" s="143">
        <v>0.014799154334038</v>
      </c>
    </row>
    <row r="48" spans="1:41" s="150" customFormat="1" ht="13.5" customHeight="1">
      <c r="A48" s="352">
        <v>11</v>
      </c>
      <c r="B48" s="144" t="s">
        <v>43</v>
      </c>
      <c r="C48" s="85"/>
      <c r="D48" s="86"/>
      <c r="E48" s="86">
        <v>2</v>
      </c>
      <c r="F48" s="86">
        <v>1</v>
      </c>
      <c r="G48" s="86"/>
      <c r="H48" s="87">
        <v>6</v>
      </c>
      <c r="I48" s="85">
        <f t="shared" si="2"/>
        <v>9</v>
      </c>
      <c r="J48" s="86">
        <v>3</v>
      </c>
      <c r="K48" s="87">
        <v>7</v>
      </c>
      <c r="L48" s="85">
        <v>262</v>
      </c>
      <c r="M48" s="86">
        <v>182</v>
      </c>
      <c r="N48" s="146">
        <v>130</v>
      </c>
      <c r="O48" s="91">
        <f t="shared" si="3"/>
        <v>1.5</v>
      </c>
      <c r="P48" s="89">
        <v>0.5</v>
      </c>
      <c r="Q48" s="90">
        <v>1.1666666666666667</v>
      </c>
      <c r="R48" s="147">
        <v>0.58</v>
      </c>
      <c r="S48" s="148">
        <v>0.3855932203389831</v>
      </c>
      <c r="T48" s="149">
        <v>0.274841437632135</v>
      </c>
      <c r="V48" s="352">
        <v>11</v>
      </c>
      <c r="W48" s="144" t="s">
        <v>43</v>
      </c>
      <c r="X48" s="85"/>
      <c r="Y48" s="86"/>
      <c r="Z48" s="86"/>
      <c r="AA48" s="86"/>
      <c r="AB48" s="86"/>
      <c r="AC48" s="87"/>
      <c r="AD48" s="85"/>
      <c r="AE48" s="86">
        <v>0</v>
      </c>
      <c r="AF48" s="87">
        <v>0</v>
      </c>
      <c r="AG48" s="85">
        <v>11</v>
      </c>
      <c r="AH48" s="86">
        <v>4</v>
      </c>
      <c r="AI48" s="146">
        <v>5</v>
      </c>
      <c r="AJ48" s="91">
        <f t="shared" si="4"/>
        <v>0</v>
      </c>
      <c r="AK48" s="89">
        <v>0</v>
      </c>
      <c r="AL48" s="90">
        <v>0</v>
      </c>
      <c r="AM48" s="147">
        <v>0.024553571428571428</v>
      </c>
      <c r="AN48" s="148">
        <v>0.00847457627118644</v>
      </c>
      <c r="AO48" s="149">
        <v>0.0105708245243129</v>
      </c>
    </row>
    <row r="49" spans="1:41" s="150" customFormat="1" ht="13.5" customHeight="1">
      <c r="A49" s="353">
        <v>11</v>
      </c>
      <c r="B49" s="134" t="s">
        <v>44</v>
      </c>
      <c r="C49" s="78"/>
      <c r="D49" s="79"/>
      <c r="E49" s="79">
        <v>3</v>
      </c>
      <c r="F49" s="79">
        <v>1</v>
      </c>
      <c r="G49" s="79">
        <v>4</v>
      </c>
      <c r="H49" s="80">
        <v>5</v>
      </c>
      <c r="I49" s="78">
        <f t="shared" si="2"/>
        <v>13</v>
      </c>
      <c r="J49" s="79">
        <v>2</v>
      </c>
      <c r="K49" s="80">
        <v>6</v>
      </c>
      <c r="L49" s="78">
        <v>293</v>
      </c>
      <c r="M49" s="79">
        <v>191</v>
      </c>
      <c r="N49" s="135">
        <v>157</v>
      </c>
      <c r="O49" s="35">
        <f t="shared" si="3"/>
        <v>2.1666666666666665</v>
      </c>
      <c r="P49" s="33">
        <v>0.3333333333333333</v>
      </c>
      <c r="Q49" s="34">
        <v>1</v>
      </c>
      <c r="R49" s="136">
        <v>0.65</v>
      </c>
      <c r="S49" s="137">
        <v>0.4046610169491525</v>
      </c>
      <c r="T49" s="138">
        <v>0.331923890063425</v>
      </c>
      <c r="V49" s="353">
        <v>11</v>
      </c>
      <c r="W49" s="134" t="s">
        <v>44</v>
      </c>
      <c r="X49" s="78"/>
      <c r="Y49" s="79"/>
      <c r="Z49" s="79"/>
      <c r="AA49" s="79"/>
      <c r="AB49" s="79"/>
      <c r="AC49" s="80"/>
      <c r="AD49" s="78"/>
      <c r="AE49" s="79">
        <v>0</v>
      </c>
      <c r="AF49" s="80">
        <v>0</v>
      </c>
      <c r="AG49" s="78">
        <v>8</v>
      </c>
      <c r="AH49" s="79">
        <v>11</v>
      </c>
      <c r="AI49" s="135">
        <v>5</v>
      </c>
      <c r="AJ49" s="35">
        <f t="shared" si="4"/>
        <v>0</v>
      </c>
      <c r="AK49" s="33">
        <v>0</v>
      </c>
      <c r="AL49" s="34">
        <v>0</v>
      </c>
      <c r="AM49" s="136">
        <v>0.017857142857142856</v>
      </c>
      <c r="AN49" s="137">
        <v>0.023305084745762712</v>
      </c>
      <c r="AO49" s="138">
        <v>0.0105708245243129</v>
      </c>
    </row>
    <row r="50" spans="1:41" s="150" customFormat="1" ht="13.5" customHeight="1">
      <c r="A50" s="353"/>
      <c r="B50" s="134" t="s">
        <v>45</v>
      </c>
      <c r="C50" s="78"/>
      <c r="D50" s="79"/>
      <c r="E50" s="79">
        <v>1</v>
      </c>
      <c r="F50" s="79"/>
      <c r="G50" s="79">
        <v>1</v>
      </c>
      <c r="H50" s="80">
        <v>6</v>
      </c>
      <c r="I50" s="78">
        <f t="shared" si="2"/>
        <v>8</v>
      </c>
      <c r="J50" s="79">
        <v>4</v>
      </c>
      <c r="K50" s="80">
        <v>3</v>
      </c>
      <c r="L50" s="78">
        <v>313</v>
      </c>
      <c r="M50" s="79">
        <v>186</v>
      </c>
      <c r="N50" s="135">
        <v>210</v>
      </c>
      <c r="O50" s="35">
        <f t="shared" si="3"/>
        <v>1.3333333333333333</v>
      </c>
      <c r="P50" s="33">
        <v>0.6666666666666666</v>
      </c>
      <c r="Q50" s="34">
        <v>0.5</v>
      </c>
      <c r="R50" s="136">
        <v>0.69</v>
      </c>
      <c r="S50" s="137">
        <v>0.3940677966101695</v>
      </c>
      <c r="T50" s="138">
        <v>0.443974630021142</v>
      </c>
      <c r="V50" s="353"/>
      <c r="W50" s="134" t="s">
        <v>45</v>
      </c>
      <c r="X50" s="78"/>
      <c r="Y50" s="79"/>
      <c r="Z50" s="79"/>
      <c r="AA50" s="79"/>
      <c r="AB50" s="79"/>
      <c r="AC50" s="80"/>
      <c r="AD50" s="78"/>
      <c r="AE50" s="79">
        <v>0</v>
      </c>
      <c r="AF50" s="80">
        <v>0</v>
      </c>
      <c r="AG50" s="78">
        <v>9</v>
      </c>
      <c r="AH50" s="79">
        <v>5</v>
      </c>
      <c r="AI50" s="135">
        <v>7</v>
      </c>
      <c r="AJ50" s="35">
        <f t="shared" si="4"/>
        <v>0</v>
      </c>
      <c r="AK50" s="33">
        <v>0</v>
      </c>
      <c r="AL50" s="34">
        <v>0</v>
      </c>
      <c r="AM50" s="136">
        <v>0.019955654101995565</v>
      </c>
      <c r="AN50" s="137">
        <v>0.01059322033898305</v>
      </c>
      <c r="AO50" s="138">
        <v>0.014799154334038</v>
      </c>
    </row>
    <row r="51" spans="1:41" s="150" customFormat="1" ht="13.5" customHeight="1">
      <c r="A51" s="353"/>
      <c r="B51" s="134" t="s">
        <v>46</v>
      </c>
      <c r="C51" s="78"/>
      <c r="D51" s="79"/>
      <c r="E51" s="79">
        <v>2</v>
      </c>
      <c r="F51" s="79"/>
      <c r="G51" s="79">
        <v>1</v>
      </c>
      <c r="H51" s="80">
        <v>3</v>
      </c>
      <c r="I51" s="78">
        <f t="shared" si="2"/>
        <v>6</v>
      </c>
      <c r="J51" s="79">
        <v>3</v>
      </c>
      <c r="K51" s="80">
        <v>6</v>
      </c>
      <c r="L51" s="78">
        <v>260</v>
      </c>
      <c r="M51" s="79">
        <v>204</v>
      </c>
      <c r="N51" s="135">
        <v>172</v>
      </c>
      <c r="O51" s="35">
        <f t="shared" si="3"/>
        <v>1</v>
      </c>
      <c r="P51" s="33">
        <v>0.5</v>
      </c>
      <c r="Q51" s="34">
        <v>1</v>
      </c>
      <c r="R51" s="136">
        <v>0.58</v>
      </c>
      <c r="S51" s="137">
        <v>0.4322033898305085</v>
      </c>
      <c r="T51" s="138">
        <v>0.364406779661017</v>
      </c>
      <c r="V51" s="353"/>
      <c r="W51" s="134" t="s">
        <v>46</v>
      </c>
      <c r="X51" s="78"/>
      <c r="Y51" s="79"/>
      <c r="Z51" s="79"/>
      <c r="AA51" s="79"/>
      <c r="AB51" s="79"/>
      <c r="AC51" s="80"/>
      <c r="AD51" s="78"/>
      <c r="AE51" s="79">
        <v>0</v>
      </c>
      <c r="AF51" s="80">
        <v>0</v>
      </c>
      <c r="AG51" s="78">
        <v>10</v>
      </c>
      <c r="AH51" s="79">
        <v>4</v>
      </c>
      <c r="AI51" s="135">
        <v>7</v>
      </c>
      <c r="AJ51" s="35">
        <f t="shared" si="4"/>
        <v>0</v>
      </c>
      <c r="AK51" s="33">
        <v>0</v>
      </c>
      <c r="AL51" s="34">
        <v>0</v>
      </c>
      <c r="AM51" s="136">
        <v>0.022321428571428572</v>
      </c>
      <c r="AN51" s="137">
        <v>0.00847457627118644</v>
      </c>
      <c r="AO51" s="138">
        <v>0.0148305084745762</v>
      </c>
    </row>
    <row r="52" spans="1:41" s="150" customFormat="1" ht="13.5" customHeight="1">
      <c r="A52" s="354"/>
      <c r="B52" s="139" t="s">
        <v>47</v>
      </c>
      <c r="C52" s="81"/>
      <c r="D52" s="82"/>
      <c r="E52" s="82">
        <v>1</v>
      </c>
      <c r="F52" s="82">
        <v>2</v>
      </c>
      <c r="G52" s="82">
        <v>2</v>
      </c>
      <c r="H52" s="83">
        <v>3</v>
      </c>
      <c r="I52" s="81">
        <f t="shared" si="2"/>
        <v>8</v>
      </c>
      <c r="J52" s="82">
        <v>10</v>
      </c>
      <c r="K52" s="83">
        <v>6</v>
      </c>
      <c r="L52" s="81">
        <v>270</v>
      </c>
      <c r="M52" s="82">
        <v>183</v>
      </c>
      <c r="N52" s="140">
        <v>204</v>
      </c>
      <c r="O52" s="49">
        <f t="shared" si="3"/>
        <v>1.3333333333333333</v>
      </c>
      <c r="P52" s="47">
        <v>1.6666666666666667</v>
      </c>
      <c r="Q52" s="48">
        <v>1</v>
      </c>
      <c r="R52" s="141">
        <v>0.61</v>
      </c>
      <c r="S52" s="142">
        <v>0.3877118644067797</v>
      </c>
      <c r="T52" s="143">
        <v>0.431289640591966</v>
      </c>
      <c r="V52" s="354"/>
      <c r="W52" s="139" t="s">
        <v>47</v>
      </c>
      <c r="X52" s="81"/>
      <c r="Y52" s="82"/>
      <c r="Z52" s="82"/>
      <c r="AA52" s="82"/>
      <c r="AB52" s="82"/>
      <c r="AC52" s="83"/>
      <c r="AD52" s="81"/>
      <c r="AE52" s="82">
        <v>0</v>
      </c>
      <c r="AF52" s="83">
        <v>0</v>
      </c>
      <c r="AG52" s="81">
        <v>10</v>
      </c>
      <c r="AH52" s="82">
        <v>6</v>
      </c>
      <c r="AI52" s="140">
        <v>10</v>
      </c>
      <c r="AJ52" s="49">
        <f t="shared" si="4"/>
        <v>0</v>
      </c>
      <c r="AK52" s="47">
        <v>0</v>
      </c>
      <c r="AL52" s="48">
        <v>0</v>
      </c>
      <c r="AM52" s="141">
        <v>0.02242152466367713</v>
      </c>
      <c r="AN52" s="142">
        <v>0.012711864406779662</v>
      </c>
      <c r="AO52" s="143">
        <v>0.0211416490486257</v>
      </c>
    </row>
    <row r="53" spans="1:41" s="150" customFormat="1" ht="13.5" customHeight="1">
      <c r="A53" s="352">
        <v>12</v>
      </c>
      <c r="B53" s="144" t="s">
        <v>48</v>
      </c>
      <c r="C53" s="85"/>
      <c r="D53" s="86"/>
      <c r="E53" s="86">
        <v>3</v>
      </c>
      <c r="F53" s="86"/>
      <c r="G53" s="86">
        <v>2</v>
      </c>
      <c r="H53" s="87">
        <v>5</v>
      </c>
      <c r="I53" s="85">
        <f t="shared" si="2"/>
        <v>10</v>
      </c>
      <c r="J53" s="86">
        <v>8</v>
      </c>
      <c r="K53" s="87">
        <v>0</v>
      </c>
      <c r="L53" s="85">
        <v>252</v>
      </c>
      <c r="M53" s="86">
        <v>218</v>
      </c>
      <c r="N53" s="146">
        <v>190</v>
      </c>
      <c r="O53" s="91">
        <f t="shared" si="3"/>
        <v>1.6666666666666667</v>
      </c>
      <c r="P53" s="89">
        <v>1.3333333333333333</v>
      </c>
      <c r="Q53" s="90">
        <v>0</v>
      </c>
      <c r="R53" s="147">
        <v>0.57</v>
      </c>
      <c r="S53" s="137">
        <v>0.461864406779661</v>
      </c>
      <c r="T53" s="138">
        <v>0.40169133192389</v>
      </c>
      <c r="V53" s="352">
        <v>12</v>
      </c>
      <c r="W53" s="144" t="s">
        <v>48</v>
      </c>
      <c r="X53" s="85"/>
      <c r="Y53" s="86"/>
      <c r="Z53" s="86"/>
      <c r="AA53" s="86"/>
      <c r="AB53" s="86"/>
      <c r="AC53" s="87"/>
      <c r="AD53" s="85"/>
      <c r="AE53" s="86">
        <v>0</v>
      </c>
      <c r="AF53" s="87">
        <v>0</v>
      </c>
      <c r="AG53" s="85">
        <v>7</v>
      </c>
      <c r="AH53" s="86">
        <v>3</v>
      </c>
      <c r="AI53" s="146">
        <v>4</v>
      </c>
      <c r="AJ53" s="91">
        <f t="shared" si="4"/>
        <v>0</v>
      </c>
      <c r="AK53" s="89">
        <v>0</v>
      </c>
      <c r="AL53" s="90">
        <v>0</v>
      </c>
      <c r="AM53" s="147">
        <v>0.015730337078651686</v>
      </c>
      <c r="AN53" s="137">
        <v>0.006355932203389831</v>
      </c>
      <c r="AO53" s="138">
        <v>0.00845665961945031</v>
      </c>
    </row>
    <row r="54" spans="1:41" s="150" customFormat="1" ht="13.5" customHeight="1">
      <c r="A54" s="353"/>
      <c r="B54" s="134" t="s">
        <v>49</v>
      </c>
      <c r="C54" s="78"/>
      <c r="D54" s="79"/>
      <c r="E54" s="79">
        <v>1</v>
      </c>
      <c r="F54" s="79"/>
      <c r="G54" s="79">
        <v>2</v>
      </c>
      <c r="H54" s="80">
        <v>5</v>
      </c>
      <c r="I54" s="78">
        <f t="shared" si="2"/>
        <v>8</v>
      </c>
      <c r="J54" s="79">
        <v>7</v>
      </c>
      <c r="K54" s="80">
        <v>1</v>
      </c>
      <c r="L54" s="78">
        <v>287</v>
      </c>
      <c r="M54" s="79">
        <v>185</v>
      </c>
      <c r="N54" s="135">
        <v>229</v>
      </c>
      <c r="O54" s="35">
        <f t="shared" si="3"/>
        <v>1.3333333333333333</v>
      </c>
      <c r="P54" s="33">
        <v>1.1666666666666667</v>
      </c>
      <c r="Q54" s="34">
        <v>0.16666666666666666</v>
      </c>
      <c r="R54" s="136">
        <v>0.64</v>
      </c>
      <c r="S54" s="137">
        <v>0.3919491525423729</v>
      </c>
      <c r="T54" s="138">
        <v>0.484143763213531</v>
      </c>
      <c r="V54" s="353"/>
      <c r="W54" s="134" t="s">
        <v>49</v>
      </c>
      <c r="X54" s="78"/>
      <c r="Y54" s="79"/>
      <c r="Z54" s="79"/>
      <c r="AA54" s="79"/>
      <c r="AB54" s="79"/>
      <c r="AC54" s="80"/>
      <c r="AD54" s="78"/>
      <c r="AE54" s="79">
        <v>0</v>
      </c>
      <c r="AF54" s="80">
        <v>0</v>
      </c>
      <c r="AG54" s="78">
        <v>6</v>
      </c>
      <c r="AH54" s="79">
        <v>5</v>
      </c>
      <c r="AI54" s="135">
        <v>8</v>
      </c>
      <c r="AJ54" s="35">
        <f t="shared" si="4"/>
        <v>0</v>
      </c>
      <c r="AK54" s="33">
        <v>0</v>
      </c>
      <c r="AL54" s="34">
        <v>0</v>
      </c>
      <c r="AM54" s="136">
        <v>0.013422818791946308</v>
      </c>
      <c r="AN54" s="137">
        <v>0.01059322033898305</v>
      </c>
      <c r="AO54" s="138">
        <v>0.0169133192389006</v>
      </c>
    </row>
    <row r="55" spans="1:41" s="150" customFormat="1" ht="13.5" customHeight="1">
      <c r="A55" s="353"/>
      <c r="B55" s="134" t="s">
        <v>50</v>
      </c>
      <c r="C55" s="78"/>
      <c r="D55" s="79"/>
      <c r="E55" s="79">
        <v>2</v>
      </c>
      <c r="F55" s="79">
        <v>1</v>
      </c>
      <c r="G55" s="79">
        <v>3</v>
      </c>
      <c r="H55" s="80">
        <v>2</v>
      </c>
      <c r="I55" s="78">
        <f t="shared" si="2"/>
        <v>8</v>
      </c>
      <c r="J55" s="79">
        <v>8</v>
      </c>
      <c r="K55" s="80">
        <v>1</v>
      </c>
      <c r="L55" s="78">
        <v>297</v>
      </c>
      <c r="M55" s="79">
        <v>138</v>
      </c>
      <c r="N55" s="135">
        <v>184</v>
      </c>
      <c r="O55" s="35">
        <f t="shared" si="3"/>
        <v>1.3333333333333333</v>
      </c>
      <c r="P55" s="33">
        <v>1.3333333333333333</v>
      </c>
      <c r="Q55" s="34">
        <v>0.16666666666666666</v>
      </c>
      <c r="R55" s="136">
        <v>0.66</v>
      </c>
      <c r="S55" s="137">
        <v>0.2917547568710359</v>
      </c>
      <c r="T55" s="138">
        <v>0.389006342494715</v>
      </c>
      <c r="V55" s="353"/>
      <c r="W55" s="134" t="s">
        <v>50</v>
      </c>
      <c r="X55" s="78"/>
      <c r="Y55" s="79"/>
      <c r="Z55" s="79"/>
      <c r="AA55" s="79"/>
      <c r="AB55" s="79"/>
      <c r="AC55" s="80"/>
      <c r="AD55" s="78"/>
      <c r="AE55" s="79">
        <v>0</v>
      </c>
      <c r="AF55" s="80">
        <v>0</v>
      </c>
      <c r="AG55" s="78">
        <v>6</v>
      </c>
      <c r="AH55" s="79">
        <v>9</v>
      </c>
      <c r="AI55" s="135">
        <v>5</v>
      </c>
      <c r="AJ55" s="35">
        <f t="shared" si="4"/>
        <v>0</v>
      </c>
      <c r="AK55" s="33">
        <v>0</v>
      </c>
      <c r="AL55" s="34">
        <v>0</v>
      </c>
      <c r="AM55" s="136">
        <v>0.013303769401330377</v>
      </c>
      <c r="AN55" s="137">
        <v>0.019027484143763214</v>
      </c>
      <c r="AO55" s="138">
        <v>0.0105708245243129</v>
      </c>
    </row>
    <row r="56" spans="1:41" s="150" customFormat="1" ht="13.5" customHeight="1">
      <c r="A56" s="353"/>
      <c r="B56" s="134" t="s">
        <v>51</v>
      </c>
      <c r="C56" s="78"/>
      <c r="D56" s="79"/>
      <c r="E56" s="79">
        <v>4</v>
      </c>
      <c r="F56" s="79"/>
      <c r="G56" s="79">
        <v>1</v>
      </c>
      <c r="H56" s="80"/>
      <c r="I56" s="78">
        <f t="shared" si="2"/>
        <v>5</v>
      </c>
      <c r="J56" s="79">
        <v>5</v>
      </c>
      <c r="K56" s="80">
        <v>1</v>
      </c>
      <c r="L56" s="78">
        <v>232</v>
      </c>
      <c r="M56" s="79">
        <v>121</v>
      </c>
      <c r="N56" s="135">
        <v>174</v>
      </c>
      <c r="O56" s="35">
        <f t="shared" si="3"/>
        <v>0.8333333333333334</v>
      </c>
      <c r="P56" s="33">
        <v>0.8333333333333334</v>
      </c>
      <c r="Q56" s="34">
        <v>0.16666666666666666</v>
      </c>
      <c r="R56" s="136">
        <v>0.52</v>
      </c>
      <c r="S56" s="137">
        <v>0.2574468085106383</v>
      </c>
      <c r="T56" s="138">
        <v>0.367864693446089</v>
      </c>
      <c r="V56" s="353"/>
      <c r="W56" s="134" t="s">
        <v>51</v>
      </c>
      <c r="X56" s="78"/>
      <c r="Y56" s="79"/>
      <c r="Z56" s="79"/>
      <c r="AA56" s="79"/>
      <c r="AB56" s="79"/>
      <c r="AC56" s="80"/>
      <c r="AD56" s="78"/>
      <c r="AE56" s="79">
        <v>0</v>
      </c>
      <c r="AF56" s="80">
        <v>0</v>
      </c>
      <c r="AG56" s="78">
        <v>2</v>
      </c>
      <c r="AH56" s="79">
        <v>10</v>
      </c>
      <c r="AI56" s="135">
        <v>6</v>
      </c>
      <c r="AJ56" s="35">
        <f t="shared" si="4"/>
        <v>0</v>
      </c>
      <c r="AK56" s="33">
        <v>0</v>
      </c>
      <c r="AL56" s="34">
        <v>0</v>
      </c>
      <c r="AM56" s="136">
        <v>0.0044742729306487695</v>
      </c>
      <c r="AN56" s="137">
        <v>0.02127659574468085</v>
      </c>
      <c r="AO56" s="138">
        <v>0.0126849894291754</v>
      </c>
    </row>
    <row r="57" spans="1:41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2"/>
      <c r="I57" s="230"/>
      <c r="J57" s="318"/>
      <c r="K57" s="323">
        <v>0</v>
      </c>
      <c r="L57" s="230"/>
      <c r="M57" s="271"/>
      <c r="N57" s="322">
        <v>82</v>
      </c>
      <c r="O57" s="235"/>
      <c r="P57" s="320"/>
      <c r="Q57" s="313">
        <v>0</v>
      </c>
      <c r="R57" s="235"/>
      <c r="S57" s="265"/>
      <c r="T57" s="313">
        <v>0.174097664543524</v>
      </c>
      <c r="V57" s="355"/>
      <c r="W57" s="218">
        <v>53</v>
      </c>
      <c r="X57" s="230"/>
      <c r="Y57" s="231"/>
      <c r="Z57" s="231"/>
      <c r="AA57" s="231"/>
      <c r="AB57" s="231"/>
      <c r="AC57" s="232"/>
      <c r="AD57" s="230"/>
      <c r="AE57" s="318"/>
      <c r="AF57" s="323">
        <v>0</v>
      </c>
      <c r="AG57" s="230"/>
      <c r="AH57" s="271"/>
      <c r="AI57" s="322">
        <v>4</v>
      </c>
      <c r="AJ57" s="235"/>
      <c r="AK57" s="320"/>
      <c r="AL57" s="313">
        <v>0</v>
      </c>
      <c r="AM57" s="235"/>
      <c r="AN57" s="265"/>
      <c r="AO57" s="313">
        <v>0.00849256900212314</v>
      </c>
    </row>
    <row r="58" spans="1:41" s="150" customFormat="1" ht="15.75" customHeight="1">
      <c r="A58" s="361" t="s">
        <v>61</v>
      </c>
      <c r="B58" s="363"/>
      <c r="C58" s="92">
        <f aca="true" t="shared" si="5" ref="C58:H58">SUM(C5:C57)</f>
        <v>0</v>
      </c>
      <c r="D58" s="93">
        <f>SUM(D5:D57)</f>
        <v>8</v>
      </c>
      <c r="E58" s="93">
        <f>SUM(E5:E57)</f>
        <v>46</v>
      </c>
      <c r="F58" s="93">
        <f t="shared" si="5"/>
        <v>12</v>
      </c>
      <c r="G58" s="93">
        <f>SUM(G5:G57)</f>
        <v>127</v>
      </c>
      <c r="H58" s="94">
        <f t="shared" si="5"/>
        <v>81</v>
      </c>
      <c r="I58" s="92">
        <f>SUM(I5:I56)</f>
        <v>274</v>
      </c>
      <c r="J58" s="93">
        <v>142</v>
      </c>
      <c r="K58" s="94">
        <v>85</v>
      </c>
      <c r="L58" s="92">
        <v>9356</v>
      </c>
      <c r="M58" s="93">
        <v>7077</v>
      </c>
      <c r="N58" s="151">
        <v>6014</v>
      </c>
      <c r="O58" s="101">
        <f t="shared" si="3"/>
        <v>45.666666666666664</v>
      </c>
      <c r="P58" s="99">
        <v>23.666666666666668</v>
      </c>
      <c r="Q58" s="100">
        <v>14.1666666666667</v>
      </c>
      <c r="R58" s="101">
        <f>SUM(R5:R57)</f>
        <v>20.99</v>
      </c>
      <c r="S58" s="99">
        <v>15.02547770700637</v>
      </c>
      <c r="T58" s="152">
        <v>12.6610526315789</v>
      </c>
      <c r="V58" s="361" t="s">
        <v>61</v>
      </c>
      <c r="W58" s="363"/>
      <c r="X58" s="92">
        <f aca="true" t="shared" si="6" ref="X58:AC58">SUM(X5:X57)</f>
        <v>0</v>
      </c>
      <c r="Y58" s="93">
        <f t="shared" si="6"/>
        <v>0</v>
      </c>
      <c r="Z58" s="93">
        <f t="shared" si="6"/>
        <v>0</v>
      </c>
      <c r="AA58" s="93">
        <f t="shared" si="6"/>
        <v>0</v>
      </c>
      <c r="AB58" s="93">
        <f t="shared" si="6"/>
        <v>0</v>
      </c>
      <c r="AC58" s="94">
        <f t="shared" si="6"/>
        <v>0</v>
      </c>
      <c r="AD58" s="92">
        <f>SUM(X58:AC58)</f>
        <v>0</v>
      </c>
      <c r="AE58" s="93">
        <v>0</v>
      </c>
      <c r="AF58" s="94">
        <v>4</v>
      </c>
      <c r="AG58" s="92">
        <v>288</v>
      </c>
      <c r="AH58" s="93">
        <v>321</v>
      </c>
      <c r="AI58" s="151">
        <v>244</v>
      </c>
      <c r="AJ58" s="101">
        <f t="shared" si="4"/>
        <v>0</v>
      </c>
      <c r="AK58" s="99">
        <v>0</v>
      </c>
      <c r="AL58" s="100">
        <v>0.6666666666666666</v>
      </c>
      <c r="AM58" s="101">
        <f>SUM(AM5:AM57)</f>
        <v>0.6433506087130179</v>
      </c>
      <c r="AN58" s="99">
        <v>0.6815286624203821</v>
      </c>
      <c r="AO58" s="152">
        <v>0.513684210526316</v>
      </c>
    </row>
    <row r="59" spans="20:41" ht="13.5" customHeight="1">
      <c r="T59" s="155"/>
      <c r="Y59" s="154" t="s">
        <v>120</v>
      </c>
      <c r="AO59" s="155"/>
    </row>
    <row r="60" ht="10.5">
      <c r="W60" s="3"/>
    </row>
    <row r="68" spans="2:9" ht="10.5">
      <c r="B68" s="1" t="s">
        <v>115</v>
      </c>
      <c r="C68" s="1" t="s">
        <v>116</v>
      </c>
      <c r="D68" s="1" t="s">
        <v>117</v>
      </c>
      <c r="E68" s="1" t="s">
        <v>110</v>
      </c>
      <c r="F68" s="1" t="s">
        <v>111</v>
      </c>
      <c r="G68" s="1" t="s">
        <v>112</v>
      </c>
      <c r="H68" s="1" t="s">
        <v>113</v>
      </c>
      <c r="I68" s="1" t="s">
        <v>114</v>
      </c>
    </row>
    <row r="69" spans="2:8" ht="10.5">
      <c r="B69" s="1" t="s">
        <v>118</v>
      </c>
      <c r="C69" s="1">
        <v>1</v>
      </c>
      <c r="D69" s="1">
        <v>2006</v>
      </c>
      <c r="H69" s="1">
        <v>1</v>
      </c>
    </row>
    <row r="70" spans="2:8" ht="10.5">
      <c r="B70" s="1" t="s">
        <v>118</v>
      </c>
      <c r="C70" s="1">
        <v>2</v>
      </c>
      <c r="D70" s="1">
        <v>2006</v>
      </c>
      <c r="H70" s="1">
        <v>2</v>
      </c>
    </row>
    <row r="71" spans="2:8" ht="10.5">
      <c r="B71" s="1" t="s">
        <v>118</v>
      </c>
      <c r="C71" s="1">
        <v>3</v>
      </c>
      <c r="D71" s="1">
        <v>2006</v>
      </c>
      <c r="F71" s="1">
        <v>4</v>
      </c>
      <c r="H71" s="1">
        <v>4</v>
      </c>
    </row>
    <row r="72" spans="2:8" ht="10.5">
      <c r="B72" s="1" t="s">
        <v>118</v>
      </c>
      <c r="C72" s="1">
        <v>4</v>
      </c>
      <c r="D72" s="1">
        <v>2006</v>
      </c>
      <c r="H72" s="1">
        <v>5</v>
      </c>
    </row>
    <row r="73" spans="2:8" ht="10.5">
      <c r="B73" s="1" t="s">
        <v>118</v>
      </c>
      <c r="C73" s="1">
        <v>5</v>
      </c>
      <c r="D73" s="1">
        <v>2006</v>
      </c>
      <c r="F73" s="1">
        <v>1</v>
      </c>
      <c r="H73" s="1">
        <v>4</v>
      </c>
    </row>
    <row r="74" spans="2:8" ht="10.5">
      <c r="B74" s="1" t="s">
        <v>118</v>
      </c>
      <c r="C74" s="1">
        <v>6</v>
      </c>
      <c r="D74" s="1">
        <v>2006</v>
      </c>
      <c r="F74" s="1">
        <v>1</v>
      </c>
      <c r="H74" s="1">
        <v>2</v>
      </c>
    </row>
    <row r="75" spans="2:6" ht="10.5">
      <c r="B75" s="1" t="s">
        <v>118</v>
      </c>
      <c r="C75" s="1">
        <v>7</v>
      </c>
      <c r="D75" s="1">
        <v>2006</v>
      </c>
      <c r="F75" s="1">
        <v>1</v>
      </c>
    </row>
    <row r="76" spans="2:8" ht="10.5">
      <c r="B76" s="1" t="s">
        <v>118</v>
      </c>
      <c r="C76" s="1">
        <v>8</v>
      </c>
      <c r="D76" s="1">
        <v>2006</v>
      </c>
      <c r="F76" s="1">
        <v>1</v>
      </c>
      <c r="H76" s="1">
        <v>1</v>
      </c>
    </row>
    <row r="77" spans="2:6" ht="10.5">
      <c r="B77" s="1" t="s">
        <v>118</v>
      </c>
      <c r="C77" s="1">
        <v>9</v>
      </c>
      <c r="D77" s="1">
        <v>2006</v>
      </c>
      <c r="F77" s="1">
        <v>1</v>
      </c>
    </row>
    <row r="78" spans="2:8" ht="10.5">
      <c r="B78" s="1" t="s">
        <v>118</v>
      </c>
      <c r="C78" s="1">
        <v>10</v>
      </c>
      <c r="D78" s="1">
        <v>2006</v>
      </c>
      <c r="F78" s="1">
        <v>1</v>
      </c>
      <c r="H78" s="1">
        <v>2</v>
      </c>
    </row>
    <row r="79" spans="2:8" ht="10.5">
      <c r="B79" s="1" t="s">
        <v>118</v>
      </c>
      <c r="C79" s="1">
        <v>11</v>
      </c>
      <c r="D79" s="1">
        <v>2006</v>
      </c>
      <c r="F79" s="1">
        <v>2</v>
      </c>
      <c r="H79" s="1">
        <v>4</v>
      </c>
    </row>
    <row r="80" spans="2:8" ht="10.5">
      <c r="B80" s="1" t="s">
        <v>118</v>
      </c>
      <c r="C80" s="1">
        <v>12</v>
      </c>
      <c r="D80" s="1">
        <v>2006</v>
      </c>
      <c r="H80" s="1">
        <v>4</v>
      </c>
    </row>
    <row r="81" spans="2:8" ht="10.5">
      <c r="B81" s="1" t="s">
        <v>118</v>
      </c>
      <c r="C81" s="1">
        <v>13</v>
      </c>
      <c r="D81" s="1">
        <v>2006</v>
      </c>
      <c r="F81" s="1">
        <v>7</v>
      </c>
      <c r="H81" s="1">
        <v>5</v>
      </c>
    </row>
    <row r="82" spans="2:8" ht="10.5">
      <c r="B82" s="1" t="s">
        <v>118</v>
      </c>
      <c r="C82" s="1">
        <v>14</v>
      </c>
      <c r="D82" s="1">
        <v>2006</v>
      </c>
      <c r="H82" s="1">
        <v>5</v>
      </c>
    </row>
    <row r="83" spans="2:8" ht="10.5">
      <c r="B83" s="1" t="s">
        <v>118</v>
      </c>
      <c r="C83" s="1">
        <v>15</v>
      </c>
      <c r="D83" s="1">
        <v>2006</v>
      </c>
      <c r="H83" s="1">
        <v>4</v>
      </c>
    </row>
    <row r="84" spans="2:8" ht="10.5">
      <c r="B84" s="1" t="s">
        <v>118</v>
      </c>
      <c r="C84" s="1">
        <v>16</v>
      </c>
      <c r="D84" s="1">
        <v>2006</v>
      </c>
      <c r="H84" s="1">
        <v>7</v>
      </c>
    </row>
    <row r="85" spans="2:8" ht="10.5">
      <c r="B85" s="1" t="s">
        <v>118</v>
      </c>
      <c r="C85" s="1">
        <v>17</v>
      </c>
      <c r="D85" s="1">
        <v>2006</v>
      </c>
      <c r="G85" s="1">
        <v>2</v>
      </c>
      <c r="H85" s="1">
        <v>6</v>
      </c>
    </row>
    <row r="86" spans="2:6" ht="10.5">
      <c r="B86" s="1" t="s">
        <v>118</v>
      </c>
      <c r="C86" s="1">
        <v>18</v>
      </c>
      <c r="D86" s="1">
        <v>2006</v>
      </c>
      <c r="F86" s="1">
        <v>1</v>
      </c>
    </row>
    <row r="87" spans="2:8" ht="10.5">
      <c r="B87" s="1" t="s">
        <v>118</v>
      </c>
      <c r="C87" s="1">
        <v>19</v>
      </c>
      <c r="D87" s="1">
        <v>2006</v>
      </c>
      <c r="G87" s="1">
        <v>1</v>
      </c>
      <c r="H87" s="1">
        <v>4</v>
      </c>
    </row>
    <row r="88" spans="2:8" ht="10.5">
      <c r="B88" s="1" t="s">
        <v>118</v>
      </c>
      <c r="C88" s="1">
        <v>20</v>
      </c>
      <c r="D88" s="1">
        <v>2006</v>
      </c>
      <c r="F88" s="1">
        <v>1</v>
      </c>
      <c r="H88" s="1">
        <v>5</v>
      </c>
    </row>
    <row r="89" spans="2:8" ht="10.5">
      <c r="B89" s="1" t="s">
        <v>118</v>
      </c>
      <c r="C89" s="1">
        <v>21</v>
      </c>
      <c r="D89" s="1">
        <v>2006</v>
      </c>
      <c r="H89" s="1">
        <v>3</v>
      </c>
    </row>
    <row r="90" spans="2:8" ht="10.5">
      <c r="B90" s="1" t="s">
        <v>118</v>
      </c>
      <c r="C90" s="1">
        <v>22</v>
      </c>
      <c r="D90" s="1">
        <v>2006</v>
      </c>
      <c r="H90" s="1">
        <v>2</v>
      </c>
    </row>
    <row r="91" spans="2:9" ht="10.5">
      <c r="B91" s="1" t="s">
        <v>118</v>
      </c>
      <c r="C91" s="1">
        <v>23</v>
      </c>
      <c r="D91" s="1">
        <v>2006</v>
      </c>
      <c r="H91" s="1">
        <v>2</v>
      </c>
      <c r="I91" s="1">
        <v>5</v>
      </c>
    </row>
    <row r="92" spans="2:9" ht="10.5">
      <c r="B92" s="1" t="s">
        <v>118</v>
      </c>
      <c r="C92" s="1">
        <v>24</v>
      </c>
      <c r="D92" s="1">
        <v>2006</v>
      </c>
      <c r="F92" s="1">
        <v>1</v>
      </c>
      <c r="G92" s="1">
        <v>1</v>
      </c>
      <c r="H92" s="1">
        <v>3</v>
      </c>
      <c r="I92" s="1">
        <v>3</v>
      </c>
    </row>
    <row r="93" spans="2:8" ht="10.5">
      <c r="B93" s="1" t="s">
        <v>118</v>
      </c>
      <c r="C93" s="1">
        <v>25</v>
      </c>
      <c r="D93" s="1">
        <v>2006</v>
      </c>
      <c r="F93" s="1">
        <v>1</v>
      </c>
      <c r="H93" s="1">
        <v>1</v>
      </c>
    </row>
    <row r="94" spans="2:8" ht="10.5">
      <c r="B94" s="1" t="s">
        <v>118</v>
      </c>
      <c r="C94" s="1">
        <v>26</v>
      </c>
      <c r="D94" s="1">
        <v>2006</v>
      </c>
      <c r="F94" s="1">
        <v>1</v>
      </c>
      <c r="H94" s="1">
        <v>2</v>
      </c>
    </row>
    <row r="95" spans="2:9" ht="10.5">
      <c r="B95" s="1" t="s">
        <v>118</v>
      </c>
      <c r="C95" s="1">
        <v>27</v>
      </c>
      <c r="D95" s="1">
        <v>2006</v>
      </c>
      <c r="E95" s="1">
        <v>1</v>
      </c>
      <c r="G95" s="1">
        <v>1</v>
      </c>
      <c r="H95" s="1">
        <v>2</v>
      </c>
      <c r="I95" s="1">
        <v>7</v>
      </c>
    </row>
    <row r="96" spans="2:9" ht="10.5">
      <c r="B96" s="1" t="s">
        <v>118</v>
      </c>
      <c r="C96" s="1">
        <v>28</v>
      </c>
      <c r="D96" s="1">
        <v>2006</v>
      </c>
      <c r="H96" s="1">
        <v>5</v>
      </c>
      <c r="I96" s="1">
        <v>5</v>
      </c>
    </row>
    <row r="97" spans="2:9" ht="10.5">
      <c r="B97" s="1" t="s">
        <v>118</v>
      </c>
      <c r="C97" s="1">
        <v>29</v>
      </c>
      <c r="D97" s="1">
        <v>2006</v>
      </c>
      <c r="H97" s="1">
        <v>5</v>
      </c>
      <c r="I97" s="1">
        <v>3</v>
      </c>
    </row>
    <row r="98" spans="2:9" ht="10.5">
      <c r="B98" s="1" t="s">
        <v>118</v>
      </c>
      <c r="C98" s="1">
        <v>30</v>
      </c>
      <c r="D98" s="1">
        <v>2006</v>
      </c>
      <c r="H98" s="1">
        <v>1</v>
      </c>
      <c r="I98" s="1">
        <v>3</v>
      </c>
    </row>
    <row r="99" spans="2:9" ht="10.5">
      <c r="B99" s="1" t="s">
        <v>118</v>
      </c>
      <c r="C99" s="1">
        <v>31</v>
      </c>
      <c r="D99" s="1">
        <v>2006</v>
      </c>
      <c r="H99" s="1">
        <v>2</v>
      </c>
      <c r="I99" s="1">
        <v>2</v>
      </c>
    </row>
    <row r="100" spans="2:9" ht="10.5">
      <c r="B100" s="1" t="s">
        <v>118</v>
      </c>
      <c r="C100" s="1">
        <v>32</v>
      </c>
      <c r="D100" s="1">
        <v>2006</v>
      </c>
      <c r="F100" s="1">
        <v>2</v>
      </c>
      <c r="G100" s="1">
        <v>1</v>
      </c>
      <c r="I100" s="1">
        <v>2</v>
      </c>
    </row>
    <row r="101" spans="2:9" ht="10.5">
      <c r="B101" s="1" t="s">
        <v>118</v>
      </c>
      <c r="C101" s="1">
        <v>33</v>
      </c>
      <c r="D101" s="1">
        <v>2006</v>
      </c>
      <c r="G101" s="1">
        <v>1</v>
      </c>
      <c r="H101" s="1">
        <v>2</v>
      </c>
      <c r="I101" s="1">
        <v>4</v>
      </c>
    </row>
    <row r="102" spans="2:9" ht="10.5">
      <c r="B102" s="1" t="s">
        <v>118</v>
      </c>
      <c r="C102" s="1">
        <v>34</v>
      </c>
      <c r="D102" s="1">
        <v>2006</v>
      </c>
      <c r="H102" s="1">
        <v>2</v>
      </c>
      <c r="I102" s="1">
        <v>2</v>
      </c>
    </row>
    <row r="103" spans="2:9" ht="10.5">
      <c r="B103" s="1" t="s">
        <v>118</v>
      </c>
      <c r="C103" s="1">
        <v>35</v>
      </c>
      <c r="D103" s="1">
        <v>2006</v>
      </c>
      <c r="E103" s="1">
        <v>1</v>
      </c>
      <c r="H103" s="1">
        <v>1</v>
      </c>
      <c r="I103" s="1">
        <v>2</v>
      </c>
    </row>
    <row r="104" spans="2:9" ht="10.5">
      <c r="B104" s="1" t="s">
        <v>118</v>
      </c>
      <c r="C104" s="1">
        <v>36</v>
      </c>
      <c r="D104" s="1">
        <v>2006</v>
      </c>
      <c r="E104" s="1">
        <v>1</v>
      </c>
      <c r="H104" s="1">
        <v>1</v>
      </c>
      <c r="I104" s="1">
        <v>6</v>
      </c>
    </row>
    <row r="105" spans="2:8" ht="10.5">
      <c r="B105" s="1" t="s">
        <v>118</v>
      </c>
      <c r="C105" s="1">
        <v>37</v>
      </c>
      <c r="D105" s="1">
        <v>2006</v>
      </c>
      <c r="E105" s="1">
        <v>1</v>
      </c>
      <c r="H105" s="1">
        <v>3</v>
      </c>
    </row>
    <row r="106" spans="2:8" ht="10.5">
      <c r="B106" s="1" t="s">
        <v>118</v>
      </c>
      <c r="C106" s="1">
        <v>38</v>
      </c>
      <c r="D106" s="1">
        <v>2006</v>
      </c>
      <c r="H106" s="1">
        <v>2</v>
      </c>
    </row>
    <row r="107" spans="2:9" ht="10.5">
      <c r="B107" s="1" t="s">
        <v>118</v>
      </c>
      <c r="C107" s="1">
        <v>39</v>
      </c>
      <c r="D107" s="1">
        <v>2006</v>
      </c>
      <c r="F107" s="1">
        <v>1</v>
      </c>
      <c r="H107" s="1">
        <v>2</v>
      </c>
      <c r="I107" s="1">
        <v>1</v>
      </c>
    </row>
    <row r="108" spans="2:8" ht="10.5">
      <c r="B108" s="1" t="s">
        <v>118</v>
      </c>
      <c r="C108" s="1">
        <v>40</v>
      </c>
      <c r="D108" s="1">
        <v>2006</v>
      </c>
      <c r="E108" s="1">
        <v>2</v>
      </c>
      <c r="H108" s="1">
        <v>2</v>
      </c>
    </row>
    <row r="109" spans="2:5" ht="10.5">
      <c r="B109" s="1" t="s">
        <v>118</v>
      </c>
      <c r="C109" s="1">
        <v>41</v>
      </c>
      <c r="D109" s="1">
        <v>2006</v>
      </c>
      <c r="E109" s="1">
        <v>2</v>
      </c>
    </row>
    <row r="110" spans="2:8" ht="10.5">
      <c r="B110" s="1" t="s">
        <v>118</v>
      </c>
      <c r="C110" s="1">
        <v>42</v>
      </c>
      <c r="D110" s="1">
        <v>2006</v>
      </c>
      <c r="H110" s="1">
        <v>2</v>
      </c>
    </row>
    <row r="111" spans="2:9" ht="10.5">
      <c r="B111" s="1" t="s">
        <v>118</v>
      </c>
      <c r="C111" s="1">
        <v>43</v>
      </c>
      <c r="D111" s="1">
        <v>2006</v>
      </c>
      <c r="H111" s="1">
        <v>1</v>
      </c>
      <c r="I111" s="1">
        <v>1</v>
      </c>
    </row>
    <row r="112" spans="2:9" ht="10.5">
      <c r="B112" s="1" t="s">
        <v>118</v>
      </c>
      <c r="C112" s="1">
        <v>44</v>
      </c>
      <c r="D112" s="1">
        <v>2006</v>
      </c>
      <c r="F112" s="1">
        <v>2</v>
      </c>
      <c r="G112" s="1">
        <v>1</v>
      </c>
      <c r="I112" s="1">
        <v>6</v>
      </c>
    </row>
    <row r="113" spans="2:9" ht="10.5">
      <c r="B113" s="1" t="s">
        <v>118</v>
      </c>
      <c r="C113" s="1">
        <v>45</v>
      </c>
      <c r="D113" s="1">
        <v>2006</v>
      </c>
      <c r="F113" s="1">
        <v>3</v>
      </c>
      <c r="G113" s="1">
        <v>1</v>
      </c>
      <c r="H113" s="1">
        <v>4</v>
      </c>
      <c r="I113" s="1">
        <v>5</v>
      </c>
    </row>
    <row r="114" spans="2:9" ht="10.5">
      <c r="B114" s="1" t="s">
        <v>118</v>
      </c>
      <c r="C114" s="1">
        <v>46</v>
      </c>
      <c r="D114" s="1">
        <v>2006</v>
      </c>
      <c r="F114" s="1">
        <v>1</v>
      </c>
      <c r="H114" s="1">
        <v>1</v>
      </c>
      <c r="I114" s="1">
        <v>6</v>
      </c>
    </row>
    <row r="115" spans="2:9" ht="10.5">
      <c r="B115" s="1" t="s">
        <v>118</v>
      </c>
      <c r="C115" s="1">
        <v>47</v>
      </c>
      <c r="D115" s="1">
        <v>2006</v>
      </c>
      <c r="F115" s="1">
        <v>2</v>
      </c>
      <c r="H115" s="1">
        <v>1</v>
      </c>
      <c r="I115" s="1">
        <v>3</v>
      </c>
    </row>
    <row r="116" spans="2:9" ht="10.5">
      <c r="B116" s="1" t="s">
        <v>118</v>
      </c>
      <c r="C116" s="1">
        <v>48</v>
      </c>
      <c r="D116" s="1">
        <v>2006</v>
      </c>
      <c r="F116" s="1">
        <v>1</v>
      </c>
      <c r="G116" s="1">
        <v>2</v>
      </c>
      <c r="H116" s="1">
        <v>2</v>
      </c>
      <c r="I116" s="1">
        <v>3</v>
      </c>
    </row>
    <row r="117" spans="2:9" ht="10.5">
      <c r="B117" s="1" t="s">
        <v>118</v>
      </c>
      <c r="C117" s="1">
        <v>49</v>
      </c>
      <c r="D117" s="1">
        <v>2006</v>
      </c>
      <c r="F117" s="1">
        <v>3</v>
      </c>
      <c r="H117" s="1">
        <v>2</v>
      </c>
      <c r="I117" s="1">
        <v>5</v>
      </c>
    </row>
    <row r="118" spans="2:9" ht="10.5">
      <c r="B118" s="1" t="s">
        <v>118</v>
      </c>
      <c r="C118" s="1">
        <v>50</v>
      </c>
      <c r="D118" s="1">
        <v>2006</v>
      </c>
      <c r="F118" s="1">
        <v>1</v>
      </c>
      <c r="H118" s="1">
        <v>2</v>
      </c>
      <c r="I118" s="1">
        <v>5</v>
      </c>
    </row>
    <row r="119" spans="2:9" ht="10.5">
      <c r="B119" s="1" t="s">
        <v>118</v>
      </c>
      <c r="C119" s="1">
        <v>51</v>
      </c>
      <c r="D119" s="1">
        <v>2006</v>
      </c>
      <c r="F119" s="1">
        <v>2</v>
      </c>
      <c r="G119" s="1">
        <v>1</v>
      </c>
      <c r="H119" s="1">
        <v>3</v>
      </c>
      <c r="I119" s="1">
        <v>2</v>
      </c>
    </row>
    <row r="120" spans="2:8" ht="10.5">
      <c r="B120" s="1" t="s">
        <v>118</v>
      </c>
      <c r="C120" s="1">
        <v>52</v>
      </c>
      <c r="D120" s="1">
        <v>2006</v>
      </c>
      <c r="F120" s="1">
        <v>4</v>
      </c>
      <c r="H120" s="1">
        <v>1</v>
      </c>
    </row>
    <row r="121" spans="2:3" ht="10.5">
      <c r="B121" s="1" t="s">
        <v>118</v>
      </c>
      <c r="C121" s="1">
        <v>53</v>
      </c>
    </row>
  </sheetData>
  <mergeCells count="40">
    <mergeCell ref="A22:A25"/>
    <mergeCell ref="A26:A30"/>
    <mergeCell ref="A58:B58"/>
    <mergeCell ref="A31:A34"/>
    <mergeCell ref="A35:A39"/>
    <mergeCell ref="A40:A43"/>
    <mergeCell ref="A44:A47"/>
    <mergeCell ref="A48:A52"/>
    <mergeCell ref="A53:A57"/>
    <mergeCell ref="A5:A8"/>
    <mergeCell ref="A9:A12"/>
    <mergeCell ref="A13:A17"/>
    <mergeCell ref="A18:A21"/>
    <mergeCell ref="C2:N2"/>
    <mergeCell ref="O2:T2"/>
    <mergeCell ref="C3:H3"/>
    <mergeCell ref="I3:K3"/>
    <mergeCell ref="L3:N3"/>
    <mergeCell ref="O3:Q3"/>
    <mergeCell ref="R3:T3"/>
    <mergeCell ref="AJ2:AO2"/>
    <mergeCell ref="X3:AC3"/>
    <mergeCell ref="AD3:AF3"/>
    <mergeCell ref="AG3:AI3"/>
    <mergeCell ref="AJ3:AL3"/>
    <mergeCell ref="AM3:AO3"/>
    <mergeCell ref="X2:AI2"/>
    <mergeCell ref="V58:W58"/>
    <mergeCell ref="V53:V57"/>
    <mergeCell ref="V35:V39"/>
    <mergeCell ref="V40:V43"/>
    <mergeCell ref="V44:V47"/>
    <mergeCell ref="V48:V52"/>
    <mergeCell ref="V22:V25"/>
    <mergeCell ref="V26:V30"/>
    <mergeCell ref="V31:V34"/>
    <mergeCell ref="V5:V8"/>
    <mergeCell ref="V9:V12"/>
    <mergeCell ref="V13:V17"/>
    <mergeCell ref="V18:V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T60"/>
  <sheetViews>
    <sheetView showZeros="0" zoomScale="68" zoomScaleNormal="68" workbookViewId="0" topLeftCell="A16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8" width="4.375" style="1" customWidth="1"/>
    <col min="9" max="11" width="6.625" style="1" bestFit="1" customWidth="1"/>
    <col min="12" max="20" width="6.125" style="1" customWidth="1"/>
    <col min="21" max="16384" width="9.00390625" style="1" customWidth="1"/>
  </cols>
  <sheetData>
    <row r="1" s="5" customFormat="1" ht="24.75" customHeight="1">
      <c r="A1" s="106" t="s">
        <v>83</v>
      </c>
    </row>
    <row r="2" spans="1:20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60" t="s">
        <v>84</v>
      </c>
      <c r="P2" s="325"/>
      <c r="Q2" s="325"/>
      <c r="R2" s="325"/>
      <c r="S2" s="325"/>
      <c r="T2" s="326"/>
    </row>
    <row r="3" spans="1:20" s="109" customFormat="1" ht="18" customHeight="1">
      <c r="A3" s="110"/>
      <c r="B3" s="111"/>
      <c r="C3" s="329" t="s">
        <v>109</v>
      </c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33" t="s">
        <v>58</v>
      </c>
      <c r="P3" s="334"/>
      <c r="Q3" s="334"/>
      <c r="R3" s="347" t="s">
        <v>59</v>
      </c>
      <c r="S3" s="348"/>
      <c r="T3" s="349"/>
    </row>
    <row r="4" spans="1:20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12">
        <v>2006</v>
      </c>
      <c r="P4" s="113">
        <v>2005</v>
      </c>
      <c r="Q4" s="114">
        <v>2004</v>
      </c>
      <c r="R4" s="112">
        <v>2006</v>
      </c>
      <c r="S4" s="113">
        <v>2005</v>
      </c>
      <c r="T4" s="128">
        <v>2004</v>
      </c>
    </row>
    <row r="5" spans="1:20" s="119" customFormat="1" ht="13.5" customHeight="1">
      <c r="A5" s="358">
        <v>1</v>
      </c>
      <c r="B5" s="129" t="s">
        <v>0</v>
      </c>
      <c r="C5" s="12"/>
      <c r="D5" s="13"/>
      <c r="E5" s="13"/>
      <c r="F5" s="13"/>
      <c r="G5" s="13"/>
      <c r="H5" s="14"/>
      <c r="I5" s="12">
        <f aca="true" t="shared" si="0" ref="I5:I36">SUM(C5:H5)</f>
        <v>0</v>
      </c>
      <c r="J5" s="13">
        <v>0</v>
      </c>
      <c r="K5" s="14">
        <v>0</v>
      </c>
      <c r="L5" s="74">
        <v>0</v>
      </c>
      <c r="M5" s="75">
        <v>0</v>
      </c>
      <c r="N5" s="130">
        <v>0</v>
      </c>
      <c r="O5" s="21">
        <f aca="true" t="shared" si="1" ref="O5:O36">I5/6</f>
        <v>0</v>
      </c>
      <c r="P5" s="19">
        <v>0</v>
      </c>
      <c r="Q5" s="20">
        <v>0</v>
      </c>
      <c r="R5" s="131">
        <v>0</v>
      </c>
      <c r="S5" s="132">
        <v>0</v>
      </c>
      <c r="T5" s="133">
        <v>0</v>
      </c>
    </row>
    <row r="6" spans="1:20" s="119" customFormat="1" ht="13.5" customHeight="1">
      <c r="A6" s="353"/>
      <c r="B6" s="134" t="s">
        <v>1</v>
      </c>
      <c r="C6" s="26"/>
      <c r="D6" s="27"/>
      <c r="E6" s="27"/>
      <c r="F6" s="27"/>
      <c r="G6" s="27"/>
      <c r="H6" s="28"/>
      <c r="I6" s="26">
        <f t="shared" si="0"/>
        <v>0</v>
      </c>
      <c r="J6" s="27">
        <v>0</v>
      </c>
      <c r="K6" s="28">
        <v>0</v>
      </c>
      <c r="L6" s="78">
        <v>0</v>
      </c>
      <c r="M6" s="79">
        <v>0</v>
      </c>
      <c r="N6" s="135">
        <v>2</v>
      </c>
      <c r="O6" s="35">
        <f t="shared" si="1"/>
        <v>0</v>
      </c>
      <c r="P6" s="33">
        <v>0</v>
      </c>
      <c r="Q6" s="34">
        <v>0</v>
      </c>
      <c r="R6" s="136">
        <v>0</v>
      </c>
      <c r="S6" s="137">
        <v>0</v>
      </c>
      <c r="T6" s="138">
        <v>0.00415800415800415</v>
      </c>
    </row>
    <row r="7" spans="1:20" s="119" customFormat="1" ht="13.5" customHeight="1">
      <c r="A7" s="353"/>
      <c r="B7" s="134" t="s">
        <v>2</v>
      </c>
      <c r="C7" s="26"/>
      <c r="D7" s="27"/>
      <c r="E7" s="27"/>
      <c r="F7" s="27"/>
      <c r="G7" s="27"/>
      <c r="H7" s="28"/>
      <c r="I7" s="26">
        <f t="shared" si="0"/>
        <v>0</v>
      </c>
      <c r="J7" s="27">
        <v>0</v>
      </c>
      <c r="K7" s="28">
        <v>0</v>
      </c>
      <c r="L7" s="78">
        <v>0</v>
      </c>
      <c r="M7" s="79">
        <v>0</v>
      </c>
      <c r="N7" s="135">
        <v>0</v>
      </c>
      <c r="O7" s="35">
        <f t="shared" si="1"/>
        <v>0</v>
      </c>
      <c r="P7" s="33">
        <v>0</v>
      </c>
      <c r="Q7" s="34">
        <v>0</v>
      </c>
      <c r="R7" s="136">
        <v>0</v>
      </c>
      <c r="S7" s="137">
        <v>0</v>
      </c>
      <c r="T7" s="138">
        <v>0</v>
      </c>
    </row>
    <row r="8" spans="1:20" s="119" customFormat="1" ht="13.5" customHeight="1">
      <c r="A8" s="354"/>
      <c r="B8" s="134" t="s">
        <v>3</v>
      </c>
      <c r="C8" s="26"/>
      <c r="D8" s="27"/>
      <c r="E8" s="27"/>
      <c r="F8" s="27"/>
      <c r="G8" s="27"/>
      <c r="H8" s="28"/>
      <c r="I8" s="26">
        <f t="shared" si="0"/>
        <v>0</v>
      </c>
      <c r="J8" s="27">
        <v>0</v>
      </c>
      <c r="K8" s="28">
        <v>0</v>
      </c>
      <c r="L8" s="78">
        <v>0</v>
      </c>
      <c r="M8" s="79">
        <v>0</v>
      </c>
      <c r="N8" s="135">
        <v>0</v>
      </c>
      <c r="O8" s="35">
        <f t="shared" si="1"/>
        <v>0</v>
      </c>
      <c r="P8" s="33">
        <v>0</v>
      </c>
      <c r="Q8" s="34">
        <v>0</v>
      </c>
      <c r="R8" s="136">
        <v>0</v>
      </c>
      <c r="S8" s="137">
        <v>0</v>
      </c>
      <c r="T8" s="138">
        <v>0</v>
      </c>
    </row>
    <row r="9" spans="1:20" s="119" customFormat="1" ht="13.5" customHeight="1">
      <c r="A9" s="352">
        <v>2</v>
      </c>
      <c r="B9" s="144" t="s">
        <v>4</v>
      </c>
      <c r="C9" s="219"/>
      <c r="D9" s="261"/>
      <c r="E9" s="261"/>
      <c r="F9" s="261"/>
      <c r="G9" s="261"/>
      <c r="H9" s="262"/>
      <c r="I9" s="219">
        <f t="shared" si="0"/>
        <v>0</v>
      </c>
      <c r="J9" s="261">
        <v>0</v>
      </c>
      <c r="K9" s="262">
        <v>0</v>
      </c>
      <c r="L9" s="85">
        <v>0</v>
      </c>
      <c r="M9" s="86">
        <v>0</v>
      </c>
      <c r="N9" s="146">
        <v>4</v>
      </c>
      <c r="O9" s="91">
        <f t="shared" si="1"/>
        <v>0</v>
      </c>
      <c r="P9" s="89">
        <v>0</v>
      </c>
      <c r="Q9" s="90">
        <v>0</v>
      </c>
      <c r="R9" s="147">
        <v>0</v>
      </c>
      <c r="S9" s="148">
        <v>0</v>
      </c>
      <c r="T9" s="149">
        <v>0.00835073068893528</v>
      </c>
    </row>
    <row r="10" spans="1:20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54"/>
      <c r="I10" s="29">
        <f t="shared" si="0"/>
        <v>0</v>
      </c>
      <c r="J10" s="30">
        <v>0</v>
      </c>
      <c r="K10" s="54">
        <v>0</v>
      </c>
      <c r="L10" s="29">
        <v>1</v>
      </c>
      <c r="M10" s="30">
        <v>0</v>
      </c>
      <c r="N10" s="31">
        <v>4</v>
      </c>
      <c r="O10" s="57">
        <f t="shared" si="1"/>
        <v>0</v>
      </c>
      <c r="P10" s="55">
        <v>0</v>
      </c>
      <c r="Q10" s="56">
        <v>0</v>
      </c>
      <c r="R10" s="36">
        <v>0.002145922746781116</v>
      </c>
      <c r="S10" s="37">
        <v>0</v>
      </c>
      <c r="T10" s="38">
        <v>0.00835073068893528</v>
      </c>
    </row>
    <row r="11" spans="1:20" s="145" customFormat="1" ht="13.5" customHeight="1">
      <c r="A11" s="353"/>
      <c r="B11" s="134" t="s">
        <v>6</v>
      </c>
      <c r="C11" s="29"/>
      <c r="D11" s="30"/>
      <c r="E11" s="30"/>
      <c r="F11" s="30"/>
      <c r="G11" s="30"/>
      <c r="H11" s="54"/>
      <c r="I11" s="29">
        <f t="shared" si="0"/>
        <v>0</v>
      </c>
      <c r="J11" s="30">
        <v>0</v>
      </c>
      <c r="K11" s="54">
        <v>0</v>
      </c>
      <c r="L11" s="29">
        <v>0</v>
      </c>
      <c r="M11" s="30">
        <v>0</v>
      </c>
      <c r="N11" s="31">
        <v>1</v>
      </c>
      <c r="O11" s="57">
        <f t="shared" si="1"/>
        <v>0</v>
      </c>
      <c r="P11" s="55">
        <v>0</v>
      </c>
      <c r="Q11" s="56">
        <v>0</v>
      </c>
      <c r="R11" s="36">
        <v>0</v>
      </c>
      <c r="S11" s="37">
        <v>0</v>
      </c>
      <c r="T11" s="38">
        <v>0.00208768267223382</v>
      </c>
    </row>
    <row r="12" spans="1:20" s="145" customFormat="1" ht="13.5" customHeight="1">
      <c r="A12" s="354"/>
      <c r="B12" s="139" t="s">
        <v>7</v>
      </c>
      <c r="C12" s="43"/>
      <c r="D12" s="44"/>
      <c r="E12" s="44"/>
      <c r="F12" s="44"/>
      <c r="G12" s="44"/>
      <c r="H12" s="62"/>
      <c r="I12" s="43">
        <f t="shared" si="0"/>
        <v>0</v>
      </c>
      <c r="J12" s="44">
        <v>0</v>
      </c>
      <c r="K12" s="62">
        <v>0</v>
      </c>
      <c r="L12" s="43">
        <v>0</v>
      </c>
      <c r="M12" s="44">
        <v>0</v>
      </c>
      <c r="N12" s="45">
        <v>1</v>
      </c>
      <c r="O12" s="65">
        <f t="shared" si="1"/>
        <v>0</v>
      </c>
      <c r="P12" s="63">
        <v>0</v>
      </c>
      <c r="Q12" s="64">
        <v>0</v>
      </c>
      <c r="R12" s="50">
        <v>0</v>
      </c>
      <c r="S12" s="51">
        <v>0</v>
      </c>
      <c r="T12" s="52">
        <v>0.00208768267223382</v>
      </c>
    </row>
    <row r="13" spans="1:20" s="145" customFormat="1" ht="13.5" customHeight="1">
      <c r="A13" s="352">
        <v>3</v>
      </c>
      <c r="B13" s="144" t="s">
        <v>8</v>
      </c>
      <c r="C13" s="66"/>
      <c r="D13" s="67"/>
      <c r="E13" s="67"/>
      <c r="F13" s="67"/>
      <c r="G13" s="67"/>
      <c r="H13" s="68"/>
      <c r="I13" s="66">
        <f t="shared" si="0"/>
        <v>0</v>
      </c>
      <c r="J13" s="67">
        <v>0</v>
      </c>
      <c r="K13" s="68">
        <v>0</v>
      </c>
      <c r="L13" s="66">
        <v>0</v>
      </c>
      <c r="M13" s="67">
        <v>0</v>
      </c>
      <c r="N13" s="69">
        <v>3</v>
      </c>
      <c r="O13" s="72">
        <f t="shared" si="1"/>
        <v>0</v>
      </c>
      <c r="P13" s="70">
        <v>0</v>
      </c>
      <c r="Q13" s="71">
        <v>0</v>
      </c>
      <c r="R13" s="73">
        <v>0</v>
      </c>
      <c r="S13" s="58">
        <v>0</v>
      </c>
      <c r="T13" s="59">
        <v>0.00626304801670146</v>
      </c>
    </row>
    <row r="14" spans="1:20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54"/>
      <c r="I14" s="29">
        <f t="shared" si="0"/>
        <v>0</v>
      </c>
      <c r="J14" s="30">
        <v>0</v>
      </c>
      <c r="K14" s="54">
        <v>0</v>
      </c>
      <c r="L14" s="29">
        <v>1</v>
      </c>
      <c r="M14" s="30">
        <v>0</v>
      </c>
      <c r="N14" s="31">
        <v>2</v>
      </c>
      <c r="O14" s="57">
        <f t="shared" si="1"/>
        <v>0</v>
      </c>
      <c r="P14" s="55">
        <v>0</v>
      </c>
      <c r="Q14" s="56">
        <v>0</v>
      </c>
      <c r="R14" s="36">
        <v>0.002145922746781116</v>
      </c>
      <c r="S14" s="37">
        <v>0</v>
      </c>
      <c r="T14" s="38">
        <v>0.00417536534446764</v>
      </c>
    </row>
    <row r="15" spans="1:20" s="145" customFormat="1" ht="13.5" customHeight="1">
      <c r="A15" s="353"/>
      <c r="B15" s="134" t="s">
        <v>10</v>
      </c>
      <c r="C15" s="29"/>
      <c r="D15" s="30"/>
      <c r="E15" s="30"/>
      <c r="F15" s="30"/>
      <c r="G15" s="30"/>
      <c r="H15" s="54"/>
      <c r="I15" s="29">
        <f t="shared" si="0"/>
        <v>0</v>
      </c>
      <c r="J15" s="30">
        <v>0</v>
      </c>
      <c r="K15" s="54">
        <v>0</v>
      </c>
      <c r="L15" s="29">
        <v>0</v>
      </c>
      <c r="M15" s="30">
        <v>0</v>
      </c>
      <c r="N15" s="31">
        <v>4</v>
      </c>
      <c r="O15" s="57">
        <f t="shared" si="1"/>
        <v>0</v>
      </c>
      <c r="P15" s="55">
        <v>0</v>
      </c>
      <c r="Q15" s="56">
        <v>0</v>
      </c>
      <c r="R15" s="36">
        <v>0</v>
      </c>
      <c r="S15" s="37">
        <v>0</v>
      </c>
      <c r="T15" s="38">
        <v>0.00835073068893528</v>
      </c>
    </row>
    <row r="16" spans="1:20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54"/>
      <c r="I16" s="29">
        <f t="shared" si="0"/>
        <v>0</v>
      </c>
      <c r="J16" s="30">
        <v>0</v>
      </c>
      <c r="K16" s="54">
        <v>0</v>
      </c>
      <c r="L16" s="29">
        <v>0</v>
      </c>
      <c r="M16" s="30">
        <v>0</v>
      </c>
      <c r="N16" s="31">
        <v>3</v>
      </c>
      <c r="O16" s="57">
        <f t="shared" si="1"/>
        <v>0</v>
      </c>
      <c r="P16" s="55">
        <v>0</v>
      </c>
      <c r="Q16" s="56">
        <v>0</v>
      </c>
      <c r="R16" s="36">
        <v>0</v>
      </c>
      <c r="S16" s="37">
        <v>0</v>
      </c>
      <c r="T16" s="38">
        <v>0.00626304801670146</v>
      </c>
    </row>
    <row r="17" spans="1:20" s="145" customFormat="1" ht="13.5" customHeight="1">
      <c r="A17" s="354"/>
      <c r="B17" s="139" t="s">
        <v>12</v>
      </c>
      <c r="C17" s="43"/>
      <c r="D17" s="44"/>
      <c r="E17" s="44"/>
      <c r="F17" s="44"/>
      <c r="G17" s="44"/>
      <c r="H17" s="62"/>
      <c r="I17" s="43">
        <f t="shared" si="0"/>
        <v>0</v>
      </c>
      <c r="J17" s="44">
        <v>0</v>
      </c>
      <c r="K17" s="62">
        <v>0</v>
      </c>
      <c r="L17" s="43">
        <v>0</v>
      </c>
      <c r="M17" s="44">
        <v>0</v>
      </c>
      <c r="N17" s="45">
        <v>3</v>
      </c>
      <c r="O17" s="65">
        <f t="shared" si="1"/>
        <v>0</v>
      </c>
      <c r="P17" s="63">
        <v>0</v>
      </c>
      <c r="Q17" s="64">
        <v>0</v>
      </c>
      <c r="R17" s="50">
        <v>0</v>
      </c>
      <c r="S17" s="51">
        <v>0</v>
      </c>
      <c r="T17" s="52">
        <v>0.00631578947368421</v>
      </c>
    </row>
    <row r="18" spans="1:20" s="150" customFormat="1" ht="13.5" customHeight="1">
      <c r="A18" s="352">
        <v>4</v>
      </c>
      <c r="B18" s="144" t="s">
        <v>13</v>
      </c>
      <c r="C18" s="85"/>
      <c r="D18" s="86"/>
      <c r="E18" s="86"/>
      <c r="F18" s="86"/>
      <c r="G18" s="86"/>
      <c r="H18" s="87"/>
      <c r="I18" s="85">
        <f t="shared" si="0"/>
        <v>0</v>
      </c>
      <c r="J18" s="86">
        <v>0</v>
      </c>
      <c r="K18" s="87">
        <v>0</v>
      </c>
      <c r="L18" s="85">
        <v>3</v>
      </c>
      <c r="M18" s="86">
        <v>0</v>
      </c>
      <c r="N18" s="146">
        <v>0</v>
      </c>
      <c r="O18" s="91">
        <f t="shared" si="1"/>
        <v>0</v>
      </c>
      <c r="P18" s="89">
        <v>0</v>
      </c>
      <c r="Q18" s="90">
        <v>0</v>
      </c>
      <c r="R18" s="147">
        <v>0.0070921985815602835</v>
      </c>
      <c r="S18" s="148">
        <v>0</v>
      </c>
      <c r="T18" s="149">
        <v>0</v>
      </c>
    </row>
    <row r="19" spans="1:20" s="150" customFormat="1" ht="13.5" customHeight="1">
      <c r="A19" s="353"/>
      <c r="B19" s="134" t="s">
        <v>14</v>
      </c>
      <c r="C19" s="78"/>
      <c r="D19" s="79"/>
      <c r="E19" s="79"/>
      <c r="F19" s="79"/>
      <c r="G19" s="79"/>
      <c r="H19" s="80"/>
      <c r="I19" s="78">
        <f t="shared" si="0"/>
        <v>0</v>
      </c>
      <c r="J19" s="79">
        <v>0</v>
      </c>
      <c r="K19" s="80">
        <v>0</v>
      </c>
      <c r="L19" s="78">
        <v>3</v>
      </c>
      <c r="M19" s="79">
        <v>1</v>
      </c>
      <c r="N19" s="135">
        <v>0</v>
      </c>
      <c r="O19" s="35">
        <f t="shared" si="1"/>
        <v>0</v>
      </c>
      <c r="P19" s="33">
        <v>0</v>
      </c>
      <c r="Q19" s="34">
        <v>0</v>
      </c>
      <c r="R19" s="136">
        <v>0.0070921985815602835</v>
      </c>
      <c r="S19" s="137">
        <v>0.0021231422505307855</v>
      </c>
      <c r="T19" s="138">
        <v>0</v>
      </c>
    </row>
    <row r="20" spans="1:20" s="150" customFormat="1" ht="13.5" customHeight="1">
      <c r="A20" s="353"/>
      <c r="B20" s="134" t="s">
        <v>15</v>
      </c>
      <c r="C20" s="78"/>
      <c r="D20" s="79"/>
      <c r="E20" s="79"/>
      <c r="F20" s="79"/>
      <c r="G20" s="79"/>
      <c r="H20" s="80"/>
      <c r="I20" s="78">
        <f t="shared" si="0"/>
        <v>0</v>
      </c>
      <c r="J20" s="79">
        <v>0</v>
      </c>
      <c r="K20" s="80">
        <v>0</v>
      </c>
      <c r="L20" s="78">
        <v>2</v>
      </c>
      <c r="M20" s="79">
        <v>0</v>
      </c>
      <c r="N20" s="135">
        <v>2</v>
      </c>
      <c r="O20" s="35">
        <f t="shared" si="1"/>
        <v>0</v>
      </c>
      <c r="P20" s="33">
        <v>0</v>
      </c>
      <c r="Q20" s="34">
        <v>0</v>
      </c>
      <c r="R20" s="136">
        <v>0.004608294930875576</v>
      </c>
      <c r="S20" s="137">
        <v>0</v>
      </c>
      <c r="T20" s="138">
        <v>0.00417536534446764</v>
      </c>
    </row>
    <row r="21" spans="1:20" s="150" customFormat="1" ht="13.5" customHeight="1">
      <c r="A21" s="354"/>
      <c r="B21" s="139" t="s">
        <v>16</v>
      </c>
      <c r="C21" s="81"/>
      <c r="D21" s="82"/>
      <c r="E21" s="82"/>
      <c r="F21" s="82"/>
      <c r="G21" s="82"/>
      <c r="H21" s="83"/>
      <c r="I21" s="81">
        <f t="shared" si="0"/>
        <v>0</v>
      </c>
      <c r="J21" s="82">
        <v>0</v>
      </c>
      <c r="K21" s="83">
        <v>0</v>
      </c>
      <c r="L21" s="81">
        <v>2</v>
      </c>
      <c r="M21" s="82">
        <v>0</v>
      </c>
      <c r="N21" s="140">
        <v>2</v>
      </c>
      <c r="O21" s="49">
        <f t="shared" si="1"/>
        <v>0</v>
      </c>
      <c r="P21" s="47">
        <v>0</v>
      </c>
      <c r="Q21" s="48">
        <v>0</v>
      </c>
      <c r="R21" s="141">
        <v>0.0048543689320388345</v>
      </c>
      <c r="S21" s="142">
        <v>0</v>
      </c>
      <c r="T21" s="143">
        <v>0.00421052631578947</v>
      </c>
    </row>
    <row r="22" spans="1:20" s="150" customFormat="1" ht="13.5" customHeight="1">
      <c r="A22" s="352">
        <v>5</v>
      </c>
      <c r="B22" s="144" t="s">
        <v>17</v>
      </c>
      <c r="C22" s="85"/>
      <c r="D22" s="86"/>
      <c r="E22" s="86"/>
      <c r="F22" s="86"/>
      <c r="G22" s="86"/>
      <c r="H22" s="87"/>
      <c r="I22" s="85">
        <f t="shared" si="0"/>
        <v>0</v>
      </c>
      <c r="J22" s="86">
        <v>0</v>
      </c>
      <c r="K22" s="87">
        <v>0</v>
      </c>
      <c r="L22" s="85">
        <v>2</v>
      </c>
      <c r="M22" s="86">
        <v>0</v>
      </c>
      <c r="N22" s="146">
        <v>1</v>
      </c>
      <c r="O22" s="91">
        <f t="shared" si="1"/>
        <v>0</v>
      </c>
      <c r="P22" s="89">
        <v>0</v>
      </c>
      <c r="Q22" s="90">
        <v>0</v>
      </c>
      <c r="R22" s="147">
        <v>0.004618937644341801</v>
      </c>
      <c r="S22" s="148">
        <v>0</v>
      </c>
      <c r="T22" s="149">
        <v>0.00210970464135021</v>
      </c>
    </row>
    <row r="23" spans="1:20" s="150" customFormat="1" ht="13.5" customHeight="1">
      <c r="A23" s="353">
        <v>5</v>
      </c>
      <c r="B23" s="134" t="s">
        <v>18</v>
      </c>
      <c r="C23" s="78"/>
      <c r="D23" s="79"/>
      <c r="E23" s="79"/>
      <c r="F23" s="79"/>
      <c r="G23" s="79"/>
      <c r="H23" s="80"/>
      <c r="I23" s="78">
        <f t="shared" si="0"/>
        <v>0</v>
      </c>
      <c r="J23" s="79">
        <v>0</v>
      </c>
      <c r="K23" s="80">
        <v>0</v>
      </c>
      <c r="L23" s="78">
        <v>1</v>
      </c>
      <c r="M23" s="79">
        <v>0</v>
      </c>
      <c r="N23" s="135">
        <v>0</v>
      </c>
      <c r="O23" s="35">
        <f t="shared" si="1"/>
        <v>0</v>
      </c>
      <c r="P23" s="33">
        <v>0</v>
      </c>
      <c r="Q23" s="34">
        <v>0</v>
      </c>
      <c r="R23" s="136">
        <v>0.002288329519450801</v>
      </c>
      <c r="S23" s="137">
        <v>0</v>
      </c>
      <c r="T23" s="138">
        <v>0</v>
      </c>
    </row>
    <row r="24" spans="1:20" s="150" customFormat="1" ht="13.5" customHeight="1">
      <c r="A24" s="353"/>
      <c r="B24" s="134" t="s">
        <v>19</v>
      </c>
      <c r="C24" s="78"/>
      <c r="D24" s="79"/>
      <c r="E24" s="79"/>
      <c r="F24" s="79"/>
      <c r="G24" s="79"/>
      <c r="H24" s="80"/>
      <c r="I24" s="78">
        <f t="shared" si="0"/>
        <v>0</v>
      </c>
      <c r="J24" s="79">
        <v>0</v>
      </c>
      <c r="K24" s="80">
        <v>0</v>
      </c>
      <c r="L24" s="78">
        <v>3</v>
      </c>
      <c r="M24" s="79">
        <v>0</v>
      </c>
      <c r="N24" s="135">
        <v>1</v>
      </c>
      <c r="O24" s="35">
        <f t="shared" si="1"/>
        <v>0</v>
      </c>
      <c r="P24" s="33">
        <v>0</v>
      </c>
      <c r="Q24" s="34">
        <v>0</v>
      </c>
      <c r="R24" s="136">
        <v>0.00683371298405467</v>
      </c>
      <c r="S24" s="137">
        <v>0</v>
      </c>
      <c r="T24" s="138">
        <v>0.00210970464135021</v>
      </c>
    </row>
    <row r="25" spans="1:20" s="150" customFormat="1" ht="13.5" customHeight="1">
      <c r="A25" s="354"/>
      <c r="B25" s="139" t="s">
        <v>20</v>
      </c>
      <c r="C25" s="81"/>
      <c r="D25" s="82"/>
      <c r="E25" s="82"/>
      <c r="F25" s="82"/>
      <c r="G25" s="82"/>
      <c r="H25" s="83"/>
      <c r="I25" s="81">
        <f t="shared" si="0"/>
        <v>0</v>
      </c>
      <c r="J25" s="82">
        <v>0</v>
      </c>
      <c r="K25" s="83">
        <v>0</v>
      </c>
      <c r="L25" s="81">
        <v>0</v>
      </c>
      <c r="M25" s="82">
        <v>0</v>
      </c>
      <c r="N25" s="140">
        <v>0</v>
      </c>
      <c r="O25" s="49">
        <f t="shared" si="1"/>
        <v>0</v>
      </c>
      <c r="P25" s="47">
        <v>0</v>
      </c>
      <c r="Q25" s="48">
        <v>0</v>
      </c>
      <c r="R25" s="141">
        <v>0</v>
      </c>
      <c r="S25" s="142">
        <v>0</v>
      </c>
      <c r="T25" s="143">
        <v>0</v>
      </c>
    </row>
    <row r="26" spans="1:20" s="150" customFormat="1" ht="13.5" customHeight="1">
      <c r="A26" s="352">
        <v>6</v>
      </c>
      <c r="B26" s="144" t="s">
        <v>21</v>
      </c>
      <c r="C26" s="85"/>
      <c r="D26" s="86"/>
      <c r="E26" s="86"/>
      <c r="F26" s="86"/>
      <c r="G26" s="86"/>
      <c r="H26" s="87"/>
      <c r="I26" s="85">
        <f t="shared" si="0"/>
        <v>0</v>
      </c>
      <c r="J26" s="86">
        <v>0</v>
      </c>
      <c r="K26" s="87">
        <v>0</v>
      </c>
      <c r="L26" s="85">
        <v>0</v>
      </c>
      <c r="M26" s="86">
        <v>0</v>
      </c>
      <c r="N26" s="146">
        <v>2</v>
      </c>
      <c r="O26" s="91">
        <f t="shared" si="1"/>
        <v>0</v>
      </c>
      <c r="P26" s="89">
        <v>0</v>
      </c>
      <c r="Q26" s="90">
        <v>0</v>
      </c>
      <c r="R26" s="147">
        <v>0</v>
      </c>
      <c r="S26" s="148">
        <v>0</v>
      </c>
      <c r="T26" s="149">
        <v>0.00421052631578947</v>
      </c>
    </row>
    <row r="27" spans="1:20" s="150" customFormat="1" ht="13.5" customHeight="1">
      <c r="A27" s="353">
        <v>6</v>
      </c>
      <c r="B27" s="134" t="s">
        <v>22</v>
      </c>
      <c r="C27" s="78"/>
      <c r="D27" s="79"/>
      <c r="E27" s="79"/>
      <c r="F27" s="79"/>
      <c r="G27" s="79"/>
      <c r="H27" s="80"/>
      <c r="I27" s="78">
        <f t="shared" si="0"/>
        <v>0</v>
      </c>
      <c r="J27" s="79">
        <v>0</v>
      </c>
      <c r="K27" s="80">
        <v>0</v>
      </c>
      <c r="L27" s="78">
        <v>3</v>
      </c>
      <c r="M27" s="79">
        <v>0</v>
      </c>
      <c r="N27" s="135">
        <v>1</v>
      </c>
      <c r="O27" s="35">
        <f t="shared" si="1"/>
        <v>0</v>
      </c>
      <c r="P27" s="33">
        <v>0</v>
      </c>
      <c r="Q27" s="34">
        <v>0</v>
      </c>
      <c r="R27" s="136">
        <v>0.006772009029345372</v>
      </c>
      <c r="S27" s="137">
        <v>0</v>
      </c>
      <c r="T27" s="138">
        <v>0.00210970464135021</v>
      </c>
    </row>
    <row r="28" spans="1:20" s="150" customFormat="1" ht="13.5" customHeight="1">
      <c r="A28" s="353"/>
      <c r="B28" s="134" t="s">
        <v>23</v>
      </c>
      <c r="C28" s="78"/>
      <c r="D28" s="79"/>
      <c r="E28" s="79"/>
      <c r="F28" s="79"/>
      <c r="G28" s="79"/>
      <c r="H28" s="80"/>
      <c r="I28" s="78">
        <f t="shared" si="0"/>
        <v>0</v>
      </c>
      <c r="J28" s="79">
        <v>0</v>
      </c>
      <c r="K28" s="80">
        <v>0</v>
      </c>
      <c r="L28" s="78">
        <v>2</v>
      </c>
      <c r="M28" s="79">
        <v>0</v>
      </c>
      <c r="N28" s="135">
        <v>3</v>
      </c>
      <c r="O28" s="35">
        <f t="shared" si="1"/>
        <v>0</v>
      </c>
      <c r="P28" s="33">
        <v>0</v>
      </c>
      <c r="Q28" s="34">
        <v>0</v>
      </c>
      <c r="R28" s="136">
        <v>0.0045045045045045045</v>
      </c>
      <c r="S28" s="137">
        <v>0</v>
      </c>
      <c r="T28" s="138">
        <v>0.00632911392405063</v>
      </c>
    </row>
    <row r="29" spans="1:20" s="150" customFormat="1" ht="13.5" customHeight="1">
      <c r="A29" s="353"/>
      <c r="B29" s="134" t="s">
        <v>24</v>
      </c>
      <c r="C29" s="78"/>
      <c r="D29" s="79"/>
      <c r="E29" s="79"/>
      <c r="F29" s="79"/>
      <c r="G29" s="79"/>
      <c r="H29" s="80"/>
      <c r="I29" s="78">
        <f t="shared" si="0"/>
        <v>0</v>
      </c>
      <c r="J29" s="79">
        <v>0</v>
      </c>
      <c r="K29" s="80">
        <v>0</v>
      </c>
      <c r="L29" s="78">
        <v>2</v>
      </c>
      <c r="M29" s="79">
        <v>0</v>
      </c>
      <c r="N29" s="135">
        <v>0</v>
      </c>
      <c r="O29" s="35">
        <f t="shared" si="1"/>
        <v>0</v>
      </c>
      <c r="P29" s="33">
        <v>0</v>
      </c>
      <c r="Q29" s="34">
        <v>0</v>
      </c>
      <c r="R29" s="136">
        <v>0.0045351473922902496</v>
      </c>
      <c r="S29" s="137">
        <v>0</v>
      </c>
      <c r="T29" s="138">
        <v>0</v>
      </c>
    </row>
    <row r="30" spans="1:20" s="150" customFormat="1" ht="13.5" customHeight="1">
      <c r="A30" s="354"/>
      <c r="B30" s="139" t="s">
        <v>25</v>
      </c>
      <c r="C30" s="81"/>
      <c r="D30" s="82"/>
      <c r="E30" s="82"/>
      <c r="F30" s="82"/>
      <c r="G30" s="82"/>
      <c r="H30" s="83"/>
      <c r="I30" s="81">
        <f t="shared" si="0"/>
        <v>0</v>
      </c>
      <c r="J30" s="82">
        <v>0</v>
      </c>
      <c r="K30" s="83">
        <v>0</v>
      </c>
      <c r="L30" s="81">
        <v>0</v>
      </c>
      <c r="M30" s="82">
        <v>0</v>
      </c>
      <c r="N30" s="140">
        <v>2</v>
      </c>
      <c r="O30" s="49">
        <f t="shared" si="1"/>
        <v>0</v>
      </c>
      <c r="P30" s="47">
        <v>0</v>
      </c>
      <c r="Q30" s="48">
        <v>0</v>
      </c>
      <c r="R30" s="141">
        <v>0</v>
      </c>
      <c r="S30" s="142">
        <v>0</v>
      </c>
      <c r="T30" s="143">
        <v>0.00421940928270042</v>
      </c>
    </row>
    <row r="31" spans="1:20" s="150" customFormat="1" ht="13.5" customHeight="1">
      <c r="A31" s="352">
        <v>7</v>
      </c>
      <c r="B31" s="144" t="s">
        <v>26</v>
      </c>
      <c r="C31" s="85"/>
      <c r="D31" s="86"/>
      <c r="E31" s="86"/>
      <c r="F31" s="86"/>
      <c r="G31" s="86"/>
      <c r="H31" s="87"/>
      <c r="I31" s="85">
        <f t="shared" si="0"/>
        <v>0</v>
      </c>
      <c r="J31" s="86">
        <v>0</v>
      </c>
      <c r="K31" s="87">
        <v>0</v>
      </c>
      <c r="L31" s="85">
        <v>1</v>
      </c>
      <c r="M31" s="86">
        <v>0</v>
      </c>
      <c r="N31" s="146">
        <v>2</v>
      </c>
      <c r="O31" s="91">
        <f t="shared" si="1"/>
        <v>0</v>
      </c>
      <c r="P31" s="89">
        <v>0</v>
      </c>
      <c r="Q31" s="90">
        <v>0</v>
      </c>
      <c r="R31" s="147">
        <v>0.002257336343115124</v>
      </c>
      <c r="S31" s="148">
        <v>0</v>
      </c>
      <c r="T31" s="149">
        <v>0.00421940928270042</v>
      </c>
    </row>
    <row r="32" spans="1:20" s="150" customFormat="1" ht="13.5" customHeight="1">
      <c r="A32" s="353"/>
      <c r="B32" s="134" t="s">
        <v>27</v>
      </c>
      <c r="C32" s="78"/>
      <c r="D32" s="79"/>
      <c r="E32" s="79"/>
      <c r="F32" s="79"/>
      <c r="G32" s="79"/>
      <c r="H32" s="80"/>
      <c r="I32" s="78">
        <f t="shared" si="0"/>
        <v>0</v>
      </c>
      <c r="J32" s="79">
        <v>0</v>
      </c>
      <c r="K32" s="80">
        <v>0</v>
      </c>
      <c r="L32" s="78">
        <v>0</v>
      </c>
      <c r="M32" s="79">
        <v>1</v>
      </c>
      <c r="N32" s="135">
        <v>4</v>
      </c>
      <c r="O32" s="35">
        <f t="shared" si="1"/>
        <v>0</v>
      </c>
      <c r="P32" s="33">
        <v>0</v>
      </c>
      <c r="Q32" s="34">
        <v>0</v>
      </c>
      <c r="R32" s="136">
        <v>0</v>
      </c>
      <c r="S32" s="137">
        <v>0.00211864406779661</v>
      </c>
      <c r="T32" s="138">
        <v>0.00843881856540084</v>
      </c>
    </row>
    <row r="33" spans="1:20" s="150" customFormat="1" ht="13.5" customHeight="1">
      <c r="A33" s="353"/>
      <c r="B33" s="134" t="s">
        <v>28</v>
      </c>
      <c r="C33" s="78"/>
      <c r="D33" s="79"/>
      <c r="E33" s="79"/>
      <c r="F33" s="79"/>
      <c r="G33" s="79"/>
      <c r="H33" s="80"/>
      <c r="I33" s="78">
        <f t="shared" si="0"/>
        <v>0</v>
      </c>
      <c r="J33" s="79">
        <v>0</v>
      </c>
      <c r="K33" s="80">
        <v>0</v>
      </c>
      <c r="L33" s="78">
        <v>0</v>
      </c>
      <c r="M33" s="79">
        <v>0</v>
      </c>
      <c r="N33" s="135">
        <v>1</v>
      </c>
      <c r="O33" s="35">
        <f t="shared" si="1"/>
        <v>0</v>
      </c>
      <c r="P33" s="33">
        <v>0</v>
      </c>
      <c r="Q33" s="34">
        <v>0</v>
      </c>
      <c r="R33" s="136">
        <v>0</v>
      </c>
      <c r="S33" s="137">
        <v>0</v>
      </c>
      <c r="T33" s="138">
        <v>0.00211416490486257</v>
      </c>
    </row>
    <row r="34" spans="1:20" s="150" customFormat="1" ht="13.5" customHeight="1">
      <c r="A34" s="354"/>
      <c r="B34" s="139" t="s">
        <v>29</v>
      </c>
      <c r="C34" s="81"/>
      <c r="D34" s="82"/>
      <c r="E34" s="82"/>
      <c r="F34" s="82"/>
      <c r="G34" s="82"/>
      <c r="H34" s="83"/>
      <c r="I34" s="81">
        <f t="shared" si="0"/>
        <v>0</v>
      </c>
      <c r="J34" s="82">
        <v>0</v>
      </c>
      <c r="K34" s="83">
        <v>0</v>
      </c>
      <c r="L34" s="81">
        <v>1</v>
      </c>
      <c r="M34" s="82">
        <v>1</v>
      </c>
      <c r="N34" s="140">
        <v>0</v>
      </c>
      <c r="O34" s="49">
        <f t="shared" si="1"/>
        <v>0</v>
      </c>
      <c r="P34" s="47">
        <v>0</v>
      </c>
      <c r="Q34" s="48">
        <v>0</v>
      </c>
      <c r="R34" s="141">
        <v>0.0022522522522522522</v>
      </c>
      <c r="S34" s="142">
        <v>0.00211864406779661</v>
      </c>
      <c r="T34" s="143">
        <v>0</v>
      </c>
    </row>
    <row r="35" spans="1:20" s="150" customFormat="1" ht="13.5" customHeight="1">
      <c r="A35" s="352">
        <v>8</v>
      </c>
      <c r="B35" s="144" t="s">
        <v>30</v>
      </c>
      <c r="C35" s="85"/>
      <c r="D35" s="86"/>
      <c r="E35" s="86"/>
      <c r="F35" s="86"/>
      <c r="G35" s="86"/>
      <c r="H35" s="87"/>
      <c r="I35" s="85">
        <f t="shared" si="0"/>
        <v>0</v>
      </c>
      <c r="J35" s="86">
        <v>0</v>
      </c>
      <c r="K35" s="87">
        <v>0</v>
      </c>
      <c r="L35" s="85">
        <v>1</v>
      </c>
      <c r="M35" s="86">
        <v>0</v>
      </c>
      <c r="N35" s="146">
        <v>2</v>
      </c>
      <c r="O35" s="91">
        <f t="shared" si="1"/>
        <v>0</v>
      </c>
      <c r="P35" s="89">
        <v>0</v>
      </c>
      <c r="Q35" s="90">
        <v>0</v>
      </c>
      <c r="R35" s="147">
        <v>0.002232142857142857</v>
      </c>
      <c r="S35" s="148">
        <v>0</v>
      </c>
      <c r="T35" s="149">
        <v>0.00422832980972515</v>
      </c>
    </row>
    <row r="36" spans="1:20" s="150" customFormat="1" ht="13.5" customHeight="1">
      <c r="A36" s="353">
        <v>8</v>
      </c>
      <c r="B36" s="134" t="s">
        <v>31</v>
      </c>
      <c r="C36" s="78"/>
      <c r="D36" s="79"/>
      <c r="E36" s="79"/>
      <c r="F36" s="79"/>
      <c r="G36" s="79"/>
      <c r="H36" s="80"/>
      <c r="I36" s="78">
        <f t="shared" si="0"/>
        <v>0</v>
      </c>
      <c r="J36" s="79">
        <v>0</v>
      </c>
      <c r="K36" s="80">
        <v>0</v>
      </c>
      <c r="L36" s="78">
        <v>2</v>
      </c>
      <c r="M36" s="79">
        <v>0</v>
      </c>
      <c r="N36" s="135">
        <v>3</v>
      </c>
      <c r="O36" s="35">
        <f t="shared" si="1"/>
        <v>0</v>
      </c>
      <c r="P36" s="33">
        <v>0</v>
      </c>
      <c r="Q36" s="34">
        <v>0</v>
      </c>
      <c r="R36" s="136">
        <v>0.004618937644341801</v>
      </c>
      <c r="S36" s="137">
        <v>0</v>
      </c>
      <c r="T36" s="138">
        <v>0.00632911392405063</v>
      </c>
    </row>
    <row r="37" spans="1:20" s="150" customFormat="1" ht="13.5" customHeight="1">
      <c r="A37" s="353"/>
      <c r="B37" s="134" t="s">
        <v>32</v>
      </c>
      <c r="C37" s="78"/>
      <c r="D37" s="79"/>
      <c r="E37" s="79"/>
      <c r="F37" s="79"/>
      <c r="G37" s="79"/>
      <c r="H37" s="80"/>
      <c r="I37" s="78">
        <f aca="true" t="shared" si="2" ref="I37:I58">SUM(C37:H37)</f>
        <v>0</v>
      </c>
      <c r="J37" s="79">
        <v>0</v>
      </c>
      <c r="K37" s="80">
        <v>0</v>
      </c>
      <c r="L37" s="78">
        <v>0</v>
      </c>
      <c r="M37" s="79">
        <v>0</v>
      </c>
      <c r="N37" s="135">
        <v>0</v>
      </c>
      <c r="O37" s="35">
        <f aca="true" t="shared" si="3" ref="O37:O58">I37/6</f>
        <v>0</v>
      </c>
      <c r="P37" s="33">
        <v>0</v>
      </c>
      <c r="Q37" s="34">
        <v>0</v>
      </c>
      <c r="R37" s="136">
        <v>0</v>
      </c>
      <c r="S37" s="137">
        <v>0</v>
      </c>
      <c r="T37" s="138">
        <v>0</v>
      </c>
    </row>
    <row r="38" spans="1:20" s="150" customFormat="1" ht="13.5" customHeight="1">
      <c r="A38" s="353"/>
      <c r="B38" s="134" t="s">
        <v>33</v>
      </c>
      <c r="C38" s="78"/>
      <c r="D38" s="79"/>
      <c r="E38" s="79"/>
      <c r="F38" s="79"/>
      <c r="G38" s="79"/>
      <c r="H38" s="80"/>
      <c r="I38" s="78">
        <f t="shared" si="2"/>
        <v>0</v>
      </c>
      <c r="J38" s="79">
        <v>0</v>
      </c>
      <c r="K38" s="80">
        <v>0</v>
      </c>
      <c r="L38" s="78">
        <v>1</v>
      </c>
      <c r="M38" s="79">
        <v>0</v>
      </c>
      <c r="N38" s="135">
        <v>1</v>
      </c>
      <c r="O38" s="35">
        <f t="shared" si="3"/>
        <v>0</v>
      </c>
      <c r="P38" s="33">
        <v>0</v>
      </c>
      <c r="Q38" s="34">
        <v>0</v>
      </c>
      <c r="R38" s="136">
        <v>0.002242152466367713</v>
      </c>
      <c r="S38" s="137">
        <v>0</v>
      </c>
      <c r="T38" s="138">
        <v>0.00211416490486257</v>
      </c>
    </row>
    <row r="39" spans="1:20" s="150" customFormat="1" ht="13.5" customHeight="1">
      <c r="A39" s="354"/>
      <c r="B39" s="139" t="s">
        <v>34</v>
      </c>
      <c r="C39" s="81"/>
      <c r="D39" s="82"/>
      <c r="E39" s="82"/>
      <c r="F39" s="82"/>
      <c r="G39" s="82"/>
      <c r="H39" s="83"/>
      <c r="I39" s="81">
        <f t="shared" si="2"/>
        <v>0</v>
      </c>
      <c r="J39" s="82">
        <v>0</v>
      </c>
      <c r="K39" s="83">
        <v>0</v>
      </c>
      <c r="L39" s="81">
        <v>0</v>
      </c>
      <c r="M39" s="82">
        <v>1</v>
      </c>
      <c r="N39" s="140">
        <v>0</v>
      </c>
      <c r="O39" s="49">
        <f t="shared" si="3"/>
        <v>0</v>
      </c>
      <c r="P39" s="47">
        <v>0</v>
      </c>
      <c r="Q39" s="48">
        <v>0</v>
      </c>
      <c r="R39" s="141">
        <v>0</v>
      </c>
      <c r="S39" s="142">
        <v>0.00211864406779661</v>
      </c>
      <c r="T39" s="143">
        <v>0</v>
      </c>
    </row>
    <row r="40" spans="1:20" s="150" customFormat="1" ht="13.5" customHeight="1">
      <c r="A40" s="352">
        <v>9</v>
      </c>
      <c r="B40" s="144" t="s">
        <v>35</v>
      </c>
      <c r="C40" s="85"/>
      <c r="D40" s="86"/>
      <c r="E40" s="86"/>
      <c r="F40" s="86"/>
      <c r="G40" s="86"/>
      <c r="H40" s="87"/>
      <c r="I40" s="85">
        <f t="shared" si="2"/>
        <v>0</v>
      </c>
      <c r="J40" s="86">
        <v>0</v>
      </c>
      <c r="K40" s="87">
        <v>0</v>
      </c>
      <c r="L40" s="85">
        <v>0</v>
      </c>
      <c r="M40" s="86">
        <v>0</v>
      </c>
      <c r="N40" s="146">
        <v>0</v>
      </c>
      <c r="O40" s="91">
        <f t="shared" si="3"/>
        <v>0</v>
      </c>
      <c r="P40" s="89">
        <v>0</v>
      </c>
      <c r="Q40" s="90">
        <v>0</v>
      </c>
      <c r="R40" s="147">
        <v>0</v>
      </c>
      <c r="S40" s="148">
        <v>0</v>
      </c>
      <c r="T40" s="149">
        <v>0</v>
      </c>
    </row>
    <row r="41" spans="1:20" s="150" customFormat="1" ht="13.5" customHeight="1">
      <c r="A41" s="353"/>
      <c r="B41" s="134" t="s">
        <v>36</v>
      </c>
      <c r="C41" s="78"/>
      <c r="D41" s="79"/>
      <c r="E41" s="79"/>
      <c r="F41" s="79"/>
      <c r="G41" s="79"/>
      <c r="H41" s="80"/>
      <c r="I41" s="78">
        <f t="shared" si="2"/>
        <v>0</v>
      </c>
      <c r="J41" s="79">
        <v>0</v>
      </c>
      <c r="K41" s="80">
        <v>0</v>
      </c>
      <c r="L41" s="78">
        <v>0</v>
      </c>
      <c r="M41" s="79">
        <v>0</v>
      </c>
      <c r="N41" s="135">
        <v>2</v>
      </c>
      <c r="O41" s="35">
        <f t="shared" si="3"/>
        <v>0</v>
      </c>
      <c r="P41" s="33">
        <v>0</v>
      </c>
      <c r="Q41" s="34">
        <v>0</v>
      </c>
      <c r="R41" s="136">
        <v>0</v>
      </c>
      <c r="S41" s="137">
        <v>0</v>
      </c>
      <c r="T41" s="138">
        <v>0.00422832980972515</v>
      </c>
    </row>
    <row r="42" spans="1:20" s="150" customFormat="1" ht="13.5" customHeight="1">
      <c r="A42" s="353"/>
      <c r="B42" s="134" t="s">
        <v>37</v>
      </c>
      <c r="C42" s="78"/>
      <c r="D42" s="79"/>
      <c r="E42" s="79"/>
      <c r="F42" s="79"/>
      <c r="G42" s="79"/>
      <c r="H42" s="80"/>
      <c r="I42" s="78">
        <f t="shared" si="2"/>
        <v>0</v>
      </c>
      <c r="J42" s="79">
        <v>0</v>
      </c>
      <c r="K42" s="80">
        <v>0</v>
      </c>
      <c r="L42" s="78">
        <v>0</v>
      </c>
      <c r="M42" s="79">
        <v>0</v>
      </c>
      <c r="N42" s="135">
        <v>0</v>
      </c>
      <c r="O42" s="35">
        <f t="shared" si="3"/>
        <v>0</v>
      </c>
      <c r="P42" s="33">
        <v>0</v>
      </c>
      <c r="Q42" s="34">
        <v>0</v>
      </c>
      <c r="R42" s="136">
        <v>0</v>
      </c>
      <c r="S42" s="137">
        <v>0</v>
      </c>
      <c r="T42" s="138">
        <v>0</v>
      </c>
    </row>
    <row r="43" spans="1:20" s="150" customFormat="1" ht="13.5" customHeight="1">
      <c r="A43" s="354"/>
      <c r="B43" s="139" t="s">
        <v>38</v>
      </c>
      <c r="C43" s="81"/>
      <c r="D43" s="82"/>
      <c r="E43" s="82"/>
      <c r="F43" s="82"/>
      <c r="G43" s="82"/>
      <c r="H43" s="83"/>
      <c r="I43" s="81">
        <f t="shared" si="2"/>
        <v>0</v>
      </c>
      <c r="J43" s="82">
        <v>0</v>
      </c>
      <c r="K43" s="83">
        <v>0</v>
      </c>
      <c r="L43" s="81">
        <v>2</v>
      </c>
      <c r="M43" s="82">
        <v>1</v>
      </c>
      <c r="N43" s="140">
        <v>0</v>
      </c>
      <c r="O43" s="49">
        <f t="shared" si="3"/>
        <v>0</v>
      </c>
      <c r="P43" s="47">
        <v>0</v>
      </c>
      <c r="Q43" s="48">
        <v>0</v>
      </c>
      <c r="R43" s="141">
        <v>0.004464285714285714</v>
      </c>
      <c r="S43" s="142">
        <v>0.00211864406779661</v>
      </c>
      <c r="T43" s="143">
        <v>0</v>
      </c>
    </row>
    <row r="44" spans="1:20" s="150" customFormat="1" ht="13.5" customHeight="1">
      <c r="A44" s="352">
        <v>10</v>
      </c>
      <c r="B44" s="144" t="s">
        <v>39</v>
      </c>
      <c r="C44" s="85"/>
      <c r="D44" s="86"/>
      <c r="E44" s="86"/>
      <c r="F44" s="86"/>
      <c r="G44" s="86"/>
      <c r="H44" s="87"/>
      <c r="I44" s="85">
        <f t="shared" si="2"/>
        <v>0</v>
      </c>
      <c r="J44" s="86">
        <v>0</v>
      </c>
      <c r="K44" s="87">
        <v>0</v>
      </c>
      <c r="L44" s="85">
        <v>1</v>
      </c>
      <c r="M44" s="86">
        <v>0</v>
      </c>
      <c r="N44" s="146">
        <v>1</v>
      </c>
      <c r="O44" s="91">
        <f t="shared" si="3"/>
        <v>0</v>
      </c>
      <c r="P44" s="89">
        <v>0</v>
      </c>
      <c r="Q44" s="90">
        <v>0</v>
      </c>
      <c r="R44" s="147">
        <v>0.002242152466367713</v>
      </c>
      <c r="S44" s="148">
        <v>0</v>
      </c>
      <c r="T44" s="149">
        <v>0.00211416490486257</v>
      </c>
    </row>
    <row r="45" spans="1:20" s="150" customFormat="1" ht="13.5" customHeight="1">
      <c r="A45" s="353">
        <v>10</v>
      </c>
      <c r="B45" s="134" t="s">
        <v>40</v>
      </c>
      <c r="C45" s="78"/>
      <c r="D45" s="79"/>
      <c r="E45" s="79"/>
      <c r="F45" s="79"/>
      <c r="G45" s="79"/>
      <c r="H45" s="80"/>
      <c r="I45" s="78">
        <f t="shared" si="2"/>
        <v>0</v>
      </c>
      <c r="J45" s="79">
        <v>0</v>
      </c>
      <c r="K45" s="80">
        <v>0</v>
      </c>
      <c r="L45" s="78">
        <v>0</v>
      </c>
      <c r="M45" s="79">
        <v>0</v>
      </c>
      <c r="N45" s="135">
        <v>0</v>
      </c>
      <c r="O45" s="35">
        <f t="shared" si="3"/>
        <v>0</v>
      </c>
      <c r="P45" s="33">
        <v>0</v>
      </c>
      <c r="Q45" s="34">
        <v>0</v>
      </c>
      <c r="R45" s="136">
        <v>0</v>
      </c>
      <c r="S45" s="137">
        <v>0</v>
      </c>
      <c r="T45" s="138">
        <v>0</v>
      </c>
    </row>
    <row r="46" spans="1:20" s="150" customFormat="1" ht="13.5" customHeight="1">
      <c r="A46" s="353"/>
      <c r="B46" s="134" t="s">
        <v>41</v>
      </c>
      <c r="C46" s="78"/>
      <c r="D46" s="79"/>
      <c r="E46" s="79"/>
      <c r="F46" s="79"/>
      <c r="G46" s="79"/>
      <c r="H46" s="80"/>
      <c r="I46" s="78">
        <f t="shared" si="2"/>
        <v>0</v>
      </c>
      <c r="J46" s="79">
        <v>0</v>
      </c>
      <c r="K46" s="80">
        <v>0</v>
      </c>
      <c r="L46" s="78">
        <v>0</v>
      </c>
      <c r="M46" s="79">
        <v>0</v>
      </c>
      <c r="N46" s="135">
        <v>0</v>
      </c>
      <c r="O46" s="35">
        <f t="shared" si="3"/>
        <v>0</v>
      </c>
      <c r="P46" s="33">
        <v>0</v>
      </c>
      <c r="Q46" s="34">
        <v>0</v>
      </c>
      <c r="R46" s="136">
        <v>0</v>
      </c>
      <c r="S46" s="137">
        <v>0</v>
      </c>
      <c r="T46" s="138">
        <v>0</v>
      </c>
    </row>
    <row r="47" spans="1:20" s="150" customFormat="1" ht="13.5" customHeight="1">
      <c r="A47" s="354"/>
      <c r="B47" s="139" t="s">
        <v>42</v>
      </c>
      <c r="C47" s="81"/>
      <c r="D47" s="82"/>
      <c r="E47" s="82"/>
      <c r="F47" s="82"/>
      <c r="G47" s="82"/>
      <c r="H47" s="83"/>
      <c r="I47" s="81">
        <f t="shared" si="2"/>
        <v>0</v>
      </c>
      <c r="J47" s="82">
        <v>0</v>
      </c>
      <c r="K47" s="83">
        <v>0</v>
      </c>
      <c r="L47" s="81">
        <v>0</v>
      </c>
      <c r="M47" s="82">
        <v>0</v>
      </c>
      <c r="N47" s="140">
        <v>0</v>
      </c>
      <c r="O47" s="49">
        <f t="shared" si="3"/>
        <v>0</v>
      </c>
      <c r="P47" s="47">
        <v>0</v>
      </c>
      <c r="Q47" s="48">
        <v>0</v>
      </c>
      <c r="R47" s="141">
        <v>0</v>
      </c>
      <c r="S47" s="142">
        <v>0</v>
      </c>
      <c r="T47" s="143">
        <v>0</v>
      </c>
    </row>
    <row r="48" spans="1:20" s="150" customFormat="1" ht="13.5" customHeight="1">
      <c r="A48" s="352">
        <v>11</v>
      </c>
      <c r="B48" s="144" t="s">
        <v>43</v>
      </c>
      <c r="C48" s="85"/>
      <c r="D48" s="86"/>
      <c r="E48" s="86"/>
      <c r="F48" s="86"/>
      <c r="G48" s="86"/>
      <c r="H48" s="87"/>
      <c r="I48" s="85">
        <f t="shared" si="2"/>
        <v>0</v>
      </c>
      <c r="J48" s="86">
        <v>0</v>
      </c>
      <c r="K48" s="87">
        <v>0</v>
      </c>
      <c r="L48" s="85">
        <v>0</v>
      </c>
      <c r="M48" s="86">
        <v>0</v>
      </c>
      <c r="N48" s="146">
        <v>1</v>
      </c>
      <c r="O48" s="91">
        <f t="shared" si="3"/>
        <v>0</v>
      </c>
      <c r="P48" s="89">
        <v>0</v>
      </c>
      <c r="Q48" s="90">
        <v>0</v>
      </c>
      <c r="R48" s="147">
        <v>0</v>
      </c>
      <c r="S48" s="148">
        <v>0</v>
      </c>
      <c r="T48" s="149">
        <v>0.00211416490486257</v>
      </c>
    </row>
    <row r="49" spans="1:20" s="150" customFormat="1" ht="13.5" customHeight="1">
      <c r="A49" s="353">
        <v>11</v>
      </c>
      <c r="B49" s="134" t="s">
        <v>44</v>
      </c>
      <c r="C49" s="78"/>
      <c r="D49" s="79"/>
      <c r="E49" s="79"/>
      <c r="F49" s="79"/>
      <c r="G49" s="79"/>
      <c r="H49" s="80"/>
      <c r="I49" s="78">
        <f t="shared" si="2"/>
        <v>0</v>
      </c>
      <c r="J49" s="79">
        <v>0</v>
      </c>
      <c r="K49" s="80">
        <v>0</v>
      </c>
      <c r="L49" s="78">
        <v>0</v>
      </c>
      <c r="M49" s="79">
        <v>0</v>
      </c>
      <c r="N49" s="135">
        <v>1</v>
      </c>
      <c r="O49" s="35">
        <f t="shared" si="3"/>
        <v>0</v>
      </c>
      <c r="P49" s="33">
        <v>0</v>
      </c>
      <c r="Q49" s="34">
        <v>0</v>
      </c>
      <c r="R49" s="136">
        <v>0</v>
      </c>
      <c r="S49" s="137">
        <v>0</v>
      </c>
      <c r="T49" s="138">
        <v>0.00211416490486257</v>
      </c>
    </row>
    <row r="50" spans="1:20" s="150" customFormat="1" ht="13.5" customHeight="1">
      <c r="A50" s="353"/>
      <c r="B50" s="134" t="s">
        <v>45</v>
      </c>
      <c r="C50" s="78"/>
      <c r="D50" s="79"/>
      <c r="E50" s="79"/>
      <c r="F50" s="79"/>
      <c r="G50" s="79"/>
      <c r="H50" s="80"/>
      <c r="I50" s="78">
        <f t="shared" si="2"/>
        <v>0</v>
      </c>
      <c r="J50" s="79">
        <v>0</v>
      </c>
      <c r="K50" s="80">
        <v>0</v>
      </c>
      <c r="L50" s="78">
        <v>0</v>
      </c>
      <c r="M50" s="79">
        <v>0</v>
      </c>
      <c r="N50" s="135">
        <v>0</v>
      </c>
      <c r="O50" s="35">
        <f t="shared" si="3"/>
        <v>0</v>
      </c>
      <c r="P50" s="33">
        <v>0</v>
      </c>
      <c r="Q50" s="34">
        <v>0</v>
      </c>
      <c r="R50" s="136">
        <v>0</v>
      </c>
      <c r="S50" s="137">
        <v>0</v>
      </c>
      <c r="T50" s="138">
        <v>0</v>
      </c>
    </row>
    <row r="51" spans="1:20" s="150" customFormat="1" ht="13.5" customHeight="1">
      <c r="A51" s="353"/>
      <c r="B51" s="134" t="s">
        <v>46</v>
      </c>
      <c r="C51" s="78"/>
      <c r="D51" s="79"/>
      <c r="E51" s="79"/>
      <c r="F51" s="79"/>
      <c r="G51" s="79"/>
      <c r="H51" s="80"/>
      <c r="I51" s="78">
        <f t="shared" si="2"/>
        <v>0</v>
      </c>
      <c r="J51" s="79">
        <v>0</v>
      </c>
      <c r="K51" s="80">
        <v>0</v>
      </c>
      <c r="L51" s="78">
        <v>1</v>
      </c>
      <c r="M51" s="79">
        <v>0</v>
      </c>
      <c r="N51" s="135">
        <v>0</v>
      </c>
      <c r="O51" s="35">
        <f t="shared" si="3"/>
        <v>0</v>
      </c>
      <c r="P51" s="33">
        <v>0</v>
      </c>
      <c r="Q51" s="34">
        <v>0</v>
      </c>
      <c r="R51" s="136">
        <v>0.002232142857142857</v>
      </c>
      <c r="S51" s="137">
        <v>0</v>
      </c>
      <c r="T51" s="138">
        <v>0</v>
      </c>
    </row>
    <row r="52" spans="1:20" s="150" customFormat="1" ht="13.5" customHeight="1">
      <c r="A52" s="354"/>
      <c r="B52" s="139" t="s">
        <v>47</v>
      </c>
      <c r="C52" s="81"/>
      <c r="D52" s="82"/>
      <c r="E52" s="82"/>
      <c r="F52" s="82"/>
      <c r="G52" s="82"/>
      <c r="H52" s="83"/>
      <c r="I52" s="81">
        <f t="shared" si="2"/>
        <v>0</v>
      </c>
      <c r="J52" s="82">
        <v>0</v>
      </c>
      <c r="K52" s="83">
        <v>0</v>
      </c>
      <c r="L52" s="81">
        <v>2</v>
      </c>
      <c r="M52" s="82">
        <v>1</v>
      </c>
      <c r="N52" s="140">
        <v>0</v>
      </c>
      <c r="O52" s="49">
        <f t="shared" si="3"/>
        <v>0</v>
      </c>
      <c r="P52" s="47">
        <v>0</v>
      </c>
      <c r="Q52" s="48">
        <v>0</v>
      </c>
      <c r="R52" s="141">
        <v>0.004484304932735426</v>
      </c>
      <c r="S52" s="142">
        <v>0.00211864406779661</v>
      </c>
      <c r="T52" s="143">
        <v>0</v>
      </c>
    </row>
    <row r="53" spans="1:20" s="150" customFormat="1" ht="13.5" customHeight="1">
      <c r="A53" s="352">
        <v>12</v>
      </c>
      <c r="B53" s="144" t="s">
        <v>48</v>
      </c>
      <c r="C53" s="85"/>
      <c r="D53" s="86"/>
      <c r="E53" s="86"/>
      <c r="F53" s="86"/>
      <c r="G53" s="86"/>
      <c r="H53" s="87"/>
      <c r="I53" s="85">
        <f t="shared" si="2"/>
        <v>0</v>
      </c>
      <c r="J53" s="86">
        <v>0</v>
      </c>
      <c r="K53" s="87">
        <v>0</v>
      </c>
      <c r="L53" s="85">
        <v>1</v>
      </c>
      <c r="M53" s="86">
        <v>0</v>
      </c>
      <c r="N53" s="146">
        <v>0</v>
      </c>
      <c r="O53" s="91">
        <f t="shared" si="3"/>
        <v>0</v>
      </c>
      <c r="P53" s="89">
        <v>0</v>
      </c>
      <c r="Q53" s="90">
        <v>0</v>
      </c>
      <c r="R53" s="147">
        <v>0.0022471910112359553</v>
      </c>
      <c r="S53" s="137">
        <v>0</v>
      </c>
      <c r="T53" s="138">
        <v>0</v>
      </c>
    </row>
    <row r="54" spans="1:20" s="150" customFormat="1" ht="13.5" customHeight="1">
      <c r="A54" s="353"/>
      <c r="B54" s="134" t="s">
        <v>49</v>
      </c>
      <c r="C54" s="78"/>
      <c r="D54" s="79"/>
      <c r="E54" s="79"/>
      <c r="F54" s="79"/>
      <c r="G54" s="79"/>
      <c r="H54" s="80"/>
      <c r="I54" s="78">
        <f t="shared" si="2"/>
        <v>0</v>
      </c>
      <c r="J54" s="79">
        <v>0</v>
      </c>
      <c r="K54" s="80">
        <v>0</v>
      </c>
      <c r="L54" s="78">
        <v>0</v>
      </c>
      <c r="M54" s="79">
        <v>1</v>
      </c>
      <c r="N54" s="135">
        <v>0</v>
      </c>
      <c r="O54" s="35">
        <f t="shared" si="3"/>
        <v>0</v>
      </c>
      <c r="P54" s="33">
        <v>0</v>
      </c>
      <c r="Q54" s="34">
        <v>0</v>
      </c>
      <c r="R54" s="136">
        <v>0</v>
      </c>
      <c r="S54" s="137">
        <v>0.00211864406779661</v>
      </c>
      <c r="T54" s="138">
        <v>0</v>
      </c>
    </row>
    <row r="55" spans="1:20" s="150" customFormat="1" ht="13.5" customHeight="1">
      <c r="A55" s="353"/>
      <c r="B55" s="134" t="s">
        <v>50</v>
      </c>
      <c r="C55" s="78"/>
      <c r="D55" s="79"/>
      <c r="E55" s="79"/>
      <c r="F55" s="79"/>
      <c r="G55" s="79"/>
      <c r="H55" s="80"/>
      <c r="I55" s="78">
        <f t="shared" si="2"/>
        <v>0</v>
      </c>
      <c r="J55" s="79">
        <v>0</v>
      </c>
      <c r="K55" s="80">
        <v>0</v>
      </c>
      <c r="L55" s="78">
        <v>4</v>
      </c>
      <c r="M55" s="79">
        <v>0</v>
      </c>
      <c r="N55" s="135">
        <v>0</v>
      </c>
      <c r="O55" s="35">
        <f t="shared" si="3"/>
        <v>0</v>
      </c>
      <c r="P55" s="33">
        <v>0</v>
      </c>
      <c r="Q55" s="34">
        <v>0</v>
      </c>
      <c r="R55" s="136">
        <v>0.008869179600886918</v>
      </c>
      <c r="S55" s="137">
        <v>0</v>
      </c>
      <c r="T55" s="138">
        <v>0</v>
      </c>
    </row>
    <row r="56" spans="1:20" s="150" customFormat="1" ht="13.5" customHeight="1">
      <c r="A56" s="353"/>
      <c r="B56" s="134" t="s">
        <v>51</v>
      </c>
      <c r="C56" s="78"/>
      <c r="D56" s="79"/>
      <c r="E56" s="79"/>
      <c r="F56" s="79"/>
      <c r="G56" s="79"/>
      <c r="H56" s="80"/>
      <c r="I56" s="78">
        <f t="shared" si="2"/>
        <v>0</v>
      </c>
      <c r="J56" s="79">
        <v>0</v>
      </c>
      <c r="K56" s="80">
        <v>0</v>
      </c>
      <c r="L56" s="78">
        <v>1</v>
      </c>
      <c r="M56" s="79">
        <v>0</v>
      </c>
      <c r="N56" s="135">
        <v>0</v>
      </c>
      <c r="O56" s="35">
        <f t="shared" si="3"/>
        <v>0</v>
      </c>
      <c r="P56" s="33">
        <v>0</v>
      </c>
      <c r="Q56" s="34">
        <v>0</v>
      </c>
      <c r="R56" s="136">
        <v>0.0022371364653243847</v>
      </c>
      <c r="S56" s="137">
        <v>0</v>
      </c>
      <c r="T56" s="138">
        <v>0</v>
      </c>
    </row>
    <row r="57" spans="1:20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2"/>
      <c r="I57" s="230"/>
      <c r="J57" s="318"/>
      <c r="K57" s="323">
        <v>0</v>
      </c>
      <c r="L57" s="230"/>
      <c r="M57" s="271"/>
      <c r="N57" s="322">
        <v>0</v>
      </c>
      <c r="O57" s="235">
        <f t="shared" si="3"/>
        <v>0</v>
      </c>
      <c r="P57" s="320">
        <v>0</v>
      </c>
      <c r="Q57" s="313">
        <v>0</v>
      </c>
      <c r="R57" s="235"/>
      <c r="S57" s="271"/>
      <c r="T57" s="313">
        <v>0</v>
      </c>
    </row>
    <row r="58" spans="1:20" s="150" customFormat="1" ht="15.75" customHeight="1">
      <c r="A58" s="361" t="s">
        <v>61</v>
      </c>
      <c r="B58" s="363"/>
      <c r="C58" s="92">
        <f aca="true" t="shared" si="4" ref="C58:H58">SUM(C5:C57)</f>
        <v>0</v>
      </c>
      <c r="D58" s="93">
        <f t="shared" si="4"/>
        <v>0</v>
      </c>
      <c r="E58" s="93">
        <f t="shared" si="4"/>
        <v>0</v>
      </c>
      <c r="F58" s="93">
        <f t="shared" si="4"/>
        <v>0</v>
      </c>
      <c r="G58" s="93">
        <f t="shared" si="4"/>
        <v>0</v>
      </c>
      <c r="H58" s="94">
        <f t="shared" si="4"/>
        <v>0</v>
      </c>
      <c r="I58" s="92">
        <f t="shared" si="2"/>
        <v>0</v>
      </c>
      <c r="J58" s="93">
        <v>0</v>
      </c>
      <c r="K58" s="94">
        <v>0</v>
      </c>
      <c r="L58" s="92">
        <v>43</v>
      </c>
      <c r="M58" s="93">
        <v>7</v>
      </c>
      <c r="N58" s="151">
        <v>59</v>
      </c>
      <c r="O58" s="101">
        <f t="shared" si="3"/>
        <v>0</v>
      </c>
      <c r="P58" s="99">
        <v>0</v>
      </c>
      <c r="Q58" s="100">
        <v>0</v>
      </c>
      <c r="R58" s="101">
        <f>SUM(R5:R57)</f>
        <v>0.09787076220478336</v>
      </c>
      <c r="S58" s="99">
        <v>0.014861995753715499</v>
      </c>
      <c r="T58" s="152">
        <v>0.124210526315789</v>
      </c>
    </row>
    <row r="59" spans="4:20" ht="13.5" customHeight="1">
      <c r="D59" s="154" t="s">
        <v>120</v>
      </c>
      <c r="T59" s="155"/>
    </row>
    <row r="60" ht="10.5">
      <c r="B60" s="3"/>
    </row>
  </sheetData>
  <mergeCells count="20">
    <mergeCell ref="A58:B58"/>
    <mergeCell ref="A53:A57"/>
    <mergeCell ref="A31:A34"/>
    <mergeCell ref="A22:A25"/>
    <mergeCell ref="A26:A30"/>
    <mergeCell ref="A35:A39"/>
    <mergeCell ref="A40:A43"/>
    <mergeCell ref="A44:A47"/>
    <mergeCell ref="A48:A52"/>
    <mergeCell ref="C2:N2"/>
    <mergeCell ref="O2:T2"/>
    <mergeCell ref="C3:H3"/>
    <mergeCell ref="I3:K3"/>
    <mergeCell ref="L3:N3"/>
    <mergeCell ref="O3:Q3"/>
    <mergeCell ref="R3:T3"/>
    <mergeCell ref="A5:A8"/>
    <mergeCell ref="A9:A12"/>
    <mergeCell ref="A13:A17"/>
    <mergeCell ref="A18:A21"/>
  </mergeCells>
  <printOptions/>
  <pageMargins left="5.56" right="0.3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AE60"/>
  <sheetViews>
    <sheetView showZeros="0" zoomScale="68" zoomScaleNormal="68" workbookViewId="0" topLeftCell="A16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94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30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  <c r="AD2" s="303"/>
    </row>
    <row r="3" spans="1:30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59" t="s">
        <v>108</v>
      </c>
      <c r="Q3" s="334"/>
      <c r="R3" s="334"/>
      <c r="S3" s="334"/>
      <c r="T3" s="334"/>
      <c r="U3" s="334"/>
      <c r="V3" s="334"/>
      <c r="W3" s="333" t="s">
        <v>58</v>
      </c>
      <c r="X3" s="334"/>
      <c r="Y3" s="334"/>
      <c r="Z3" s="347" t="s">
        <v>59</v>
      </c>
      <c r="AA3" s="348"/>
      <c r="AB3" s="349"/>
      <c r="AD3" s="306"/>
    </row>
    <row r="4" spans="1:30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  <c r="AD4" s="304"/>
    </row>
    <row r="5" spans="1:28" s="119" customFormat="1" ht="13.5" customHeight="1">
      <c r="A5" s="358">
        <v>1</v>
      </c>
      <c r="B5" s="129" t="s">
        <v>0</v>
      </c>
      <c r="C5" s="12"/>
      <c r="D5" s="13"/>
      <c r="E5" s="13">
        <v>9</v>
      </c>
      <c r="F5" s="13">
        <v>12</v>
      </c>
      <c r="G5" s="13">
        <v>1</v>
      </c>
      <c r="H5" s="13"/>
      <c r="I5" s="14"/>
      <c r="J5" s="12">
        <f>SUM(C5:I5)</f>
        <v>22</v>
      </c>
      <c r="K5" s="13">
        <v>9</v>
      </c>
      <c r="L5" s="256">
        <v>2</v>
      </c>
      <c r="M5" s="74">
        <v>984</v>
      </c>
      <c r="N5" s="75">
        <v>600</v>
      </c>
      <c r="O5" s="17">
        <v>299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1.8</v>
      </c>
      <c r="S5" s="19">
        <f aca="true" t="shared" si="2" ref="S5:S36">F5/11</f>
        <v>1.0909090909090908</v>
      </c>
      <c r="T5" s="19">
        <f aca="true" t="shared" si="3" ref="T5:T36">G5/4</f>
        <v>0.25</v>
      </c>
      <c r="U5" s="19">
        <f>H5/4</f>
        <v>0</v>
      </c>
      <c r="V5" s="20">
        <f aca="true" t="shared" si="4" ref="V5:V36">I5/4</f>
        <v>0</v>
      </c>
      <c r="W5" s="21">
        <f>J5/37</f>
        <v>0.5945945945945946</v>
      </c>
      <c r="X5" s="19">
        <v>0.23076923076923078</v>
      </c>
      <c r="Y5" s="258">
        <v>0.05128205128205128</v>
      </c>
      <c r="Z5" s="131"/>
      <c r="AA5" s="132"/>
      <c r="AB5" s="24"/>
    </row>
    <row r="6" spans="1:28" s="119" customFormat="1" ht="13.5" customHeight="1">
      <c r="A6" s="353"/>
      <c r="B6" s="134" t="s">
        <v>1</v>
      </c>
      <c r="C6" s="26"/>
      <c r="D6" s="27"/>
      <c r="E6" s="27">
        <v>6</v>
      </c>
      <c r="F6" s="27">
        <v>5</v>
      </c>
      <c r="G6" s="27"/>
      <c r="H6" s="27"/>
      <c r="I6" s="28">
        <v>5</v>
      </c>
      <c r="J6" s="26">
        <f aca="true" t="shared" si="5" ref="J6:J56">SUM(C6:I6)</f>
        <v>16</v>
      </c>
      <c r="K6" s="27">
        <v>7</v>
      </c>
      <c r="L6" s="257">
        <v>5</v>
      </c>
      <c r="M6" s="78">
        <v>805</v>
      </c>
      <c r="N6" s="79">
        <v>427</v>
      </c>
      <c r="O6" s="31">
        <v>455</v>
      </c>
      <c r="P6" s="32">
        <f t="shared" si="0"/>
        <v>0</v>
      </c>
      <c r="Q6" s="33">
        <f aca="true" t="shared" si="6" ref="Q6:Q58">D6/6</f>
        <v>0</v>
      </c>
      <c r="R6" s="33">
        <f t="shared" si="1"/>
        <v>1.2</v>
      </c>
      <c r="S6" s="33">
        <f t="shared" si="2"/>
        <v>0.45454545454545453</v>
      </c>
      <c r="T6" s="33">
        <f t="shared" si="3"/>
        <v>0</v>
      </c>
      <c r="U6" s="33">
        <f aca="true" t="shared" si="7" ref="U6:U58">H6/4</f>
        <v>0</v>
      </c>
      <c r="V6" s="34">
        <f t="shared" si="4"/>
        <v>1.25</v>
      </c>
      <c r="W6" s="35">
        <f>J6/37</f>
        <v>0.43243243243243246</v>
      </c>
      <c r="X6" s="33">
        <v>0.1794871794871795</v>
      </c>
      <c r="Y6" s="56">
        <v>0.1282051282051282</v>
      </c>
      <c r="Z6" s="136"/>
      <c r="AA6" s="137"/>
      <c r="AB6" s="38"/>
    </row>
    <row r="7" spans="1:28" s="119" customFormat="1" ht="13.5" customHeight="1">
      <c r="A7" s="353"/>
      <c r="B7" s="134" t="s">
        <v>2</v>
      </c>
      <c r="C7" s="26"/>
      <c r="D7" s="27">
        <v>2</v>
      </c>
      <c r="E7" s="27">
        <v>2</v>
      </c>
      <c r="F7" s="27">
        <v>6</v>
      </c>
      <c r="G7" s="27">
        <v>1</v>
      </c>
      <c r="H7" s="27"/>
      <c r="I7" s="28">
        <v>7</v>
      </c>
      <c r="J7" s="26">
        <f t="shared" si="5"/>
        <v>18</v>
      </c>
      <c r="K7" s="27">
        <v>3</v>
      </c>
      <c r="L7" s="257">
        <v>3</v>
      </c>
      <c r="M7" s="78">
        <v>655</v>
      </c>
      <c r="N7" s="79">
        <v>364</v>
      </c>
      <c r="O7" s="31">
        <v>353</v>
      </c>
      <c r="P7" s="32">
        <f t="shared" si="0"/>
        <v>0</v>
      </c>
      <c r="Q7" s="33">
        <f t="shared" si="6"/>
        <v>0.3333333333333333</v>
      </c>
      <c r="R7" s="33">
        <f t="shared" si="1"/>
        <v>0.4</v>
      </c>
      <c r="S7" s="33">
        <f t="shared" si="2"/>
        <v>0.5454545454545454</v>
      </c>
      <c r="T7" s="33">
        <f t="shared" si="3"/>
        <v>0.25</v>
      </c>
      <c r="U7" s="33">
        <f t="shared" si="7"/>
        <v>0</v>
      </c>
      <c r="V7" s="34">
        <f t="shared" si="4"/>
        <v>1.75</v>
      </c>
      <c r="W7" s="35">
        <f aca="true" t="shared" si="8" ref="W7:W56">J7/37</f>
        <v>0.4864864864864865</v>
      </c>
      <c r="X7" s="33">
        <v>0.07692307692307693</v>
      </c>
      <c r="Y7" s="56">
        <v>0.07692307692307693</v>
      </c>
      <c r="Z7" s="136"/>
      <c r="AA7" s="137"/>
      <c r="AB7" s="38"/>
    </row>
    <row r="8" spans="1:28" s="119" customFormat="1" ht="13.5" customHeight="1">
      <c r="A8" s="354"/>
      <c r="B8" s="134" t="s">
        <v>3</v>
      </c>
      <c r="C8" s="26"/>
      <c r="D8" s="27"/>
      <c r="E8" s="27">
        <v>4</v>
      </c>
      <c r="F8" s="27">
        <v>5</v>
      </c>
      <c r="G8" s="27">
        <v>1</v>
      </c>
      <c r="H8" s="27"/>
      <c r="I8" s="28">
        <v>4</v>
      </c>
      <c r="J8" s="40">
        <f t="shared" si="5"/>
        <v>14</v>
      </c>
      <c r="K8" s="27">
        <v>8</v>
      </c>
      <c r="L8" s="257">
        <v>6</v>
      </c>
      <c r="M8" s="78">
        <v>507</v>
      </c>
      <c r="N8" s="79">
        <v>304</v>
      </c>
      <c r="O8" s="31">
        <v>335</v>
      </c>
      <c r="P8" s="32">
        <f t="shared" si="0"/>
        <v>0</v>
      </c>
      <c r="Q8" s="33">
        <f t="shared" si="6"/>
        <v>0</v>
      </c>
      <c r="R8" s="33">
        <f t="shared" si="1"/>
        <v>0.8</v>
      </c>
      <c r="S8" s="33">
        <f t="shared" si="2"/>
        <v>0.45454545454545453</v>
      </c>
      <c r="T8" s="33">
        <f t="shared" si="3"/>
        <v>0.25</v>
      </c>
      <c r="U8" s="33">
        <f t="shared" si="7"/>
        <v>0</v>
      </c>
      <c r="V8" s="34">
        <f t="shared" si="4"/>
        <v>1</v>
      </c>
      <c r="W8" s="35">
        <f t="shared" si="8"/>
        <v>0.3783783783783784</v>
      </c>
      <c r="X8" s="33">
        <v>0.20512820512820512</v>
      </c>
      <c r="Y8" s="56">
        <v>0.15384615384615385</v>
      </c>
      <c r="Z8" s="136"/>
      <c r="AA8" s="137"/>
      <c r="AB8" s="38"/>
    </row>
    <row r="9" spans="1:28" s="119" customFormat="1" ht="13.5" customHeight="1">
      <c r="A9" s="352">
        <v>2</v>
      </c>
      <c r="B9" s="144" t="s">
        <v>4</v>
      </c>
      <c r="C9" s="219"/>
      <c r="D9" s="261"/>
      <c r="E9" s="261">
        <v>3</v>
      </c>
      <c r="F9" s="261">
        <v>2</v>
      </c>
      <c r="G9" s="261"/>
      <c r="H9" s="261"/>
      <c r="I9" s="262">
        <v>3</v>
      </c>
      <c r="J9" s="219">
        <f t="shared" si="5"/>
        <v>8</v>
      </c>
      <c r="K9" s="261">
        <v>2</v>
      </c>
      <c r="L9" s="263">
        <v>12</v>
      </c>
      <c r="M9" s="85">
        <v>418</v>
      </c>
      <c r="N9" s="86">
        <v>256</v>
      </c>
      <c r="O9" s="69">
        <v>294</v>
      </c>
      <c r="P9" s="88">
        <f t="shared" si="0"/>
        <v>0</v>
      </c>
      <c r="Q9" s="89">
        <f t="shared" si="6"/>
        <v>0</v>
      </c>
      <c r="R9" s="89">
        <f t="shared" si="1"/>
        <v>0.6</v>
      </c>
      <c r="S9" s="89">
        <f t="shared" si="2"/>
        <v>0.18181818181818182</v>
      </c>
      <c r="T9" s="89">
        <f t="shared" si="3"/>
        <v>0</v>
      </c>
      <c r="U9" s="89">
        <f t="shared" si="7"/>
        <v>0</v>
      </c>
      <c r="V9" s="90">
        <f t="shared" si="4"/>
        <v>0.75</v>
      </c>
      <c r="W9" s="91">
        <f t="shared" si="8"/>
        <v>0.21621621621621623</v>
      </c>
      <c r="X9" s="89">
        <v>0.05128205128205128</v>
      </c>
      <c r="Y9" s="71">
        <v>0.3076923076923077</v>
      </c>
      <c r="Z9" s="147"/>
      <c r="AA9" s="148"/>
      <c r="AB9" s="59"/>
    </row>
    <row r="10" spans="1:28" s="145" customFormat="1" ht="13.5" customHeight="1">
      <c r="A10" s="353"/>
      <c r="B10" s="134" t="s">
        <v>5</v>
      </c>
      <c r="C10" s="29"/>
      <c r="D10" s="30"/>
      <c r="E10" s="30">
        <v>2</v>
      </c>
      <c r="F10" s="30">
        <v>4</v>
      </c>
      <c r="G10" s="30"/>
      <c r="H10" s="30"/>
      <c r="I10" s="54">
        <v>2</v>
      </c>
      <c r="J10" s="26">
        <f t="shared" si="5"/>
        <v>8</v>
      </c>
      <c r="K10" s="30">
        <v>3</v>
      </c>
      <c r="L10" s="54">
        <v>6</v>
      </c>
      <c r="M10" s="29">
        <v>310</v>
      </c>
      <c r="N10" s="30">
        <v>146</v>
      </c>
      <c r="O10" s="31">
        <v>247</v>
      </c>
      <c r="P10" s="32">
        <f t="shared" si="0"/>
        <v>0</v>
      </c>
      <c r="Q10" s="33">
        <f t="shared" si="6"/>
        <v>0</v>
      </c>
      <c r="R10" s="33">
        <f t="shared" si="1"/>
        <v>0.4</v>
      </c>
      <c r="S10" s="33">
        <f t="shared" si="2"/>
        <v>0.36363636363636365</v>
      </c>
      <c r="T10" s="33">
        <f t="shared" si="3"/>
        <v>0</v>
      </c>
      <c r="U10" s="33">
        <f t="shared" si="7"/>
        <v>0</v>
      </c>
      <c r="V10" s="223">
        <f t="shared" si="4"/>
        <v>0.5</v>
      </c>
      <c r="W10" s="35">
        <f t="shared" si="8"/>
        <v>0.21621621621621623</v>
      </c>
      <c r="X10" s="55">
        <v>0.07692307692307693</v>
      </c>
      <c r="Y10" s="56">
        <v>0.15384615384615385</v>
      </c>
      <c r="Z10" s="36"/>
      <c r="AA10" s="37"/>
      <c r="AB10" s="38"/>
    </row>
    <row r="11" spans="1:28" s="145" customFormat="1" ht="13.5" customHeight="1">
      <c r="A11" s="353"/>
      <c r="B11" s="134" t="s">
        <v>6</v>
      </c>
      <c r="C11" s="29"/>
      <c r="D11" s="30"/>
      <c r="E11" s="30">
        <v>5</v>
      </c>
      <c r="F11" s="30">
        <v>1</v>
      </c>
      <c r="G11" s="30"/>
      <c r="H11" s="30"/>
      <c r="I11" s="54">
        <v>4</v>
      </c>
      <c r="J11" s="26">
        <f t="shared" si="5"/>
        <v>10</v>
      </c>
      <c r="K11" s="30">
        <v>2</v>
      </c>
      <c r="L11" s="54">
        <v>4</v>
      </c>
      <c r="M11" s="29">
        <v>357</v>
      </c>
      <c r="N11" s="30">
        <v>136</v>
      </c>
      <c r="O11" s="31">
        <v>208</v>
      </c>
      <c r="P11" s="32">
        <f t="shared" si="0"/>
        <v>0</v>
      </c>
      <c r="Q11" s="33">
        <f t="shared" si="6"/>
        <v>0</v>
      </c>
      <c r="R11" s="33">
        <f t="shared" si="1"/>
        <v>1</v>
      </c>
      <c r="S11" s="33">
        <f t="shared" si="2"/>
        <v>0.09090909090909091</v>
      </c>
      <c r="T11" s="33">
        <f t="shared" si="3"/>
        <v>0</v>
      </c>
      <c r="U11" s="33">
        <f t="shared" si="7"/>
        <v>0</v>
      </c>
      <c r="V11" s="223">
        <f t="shared" si="4"/>
        <v>1</v>
      </c>
      <c r="W11" s="35">
        <f t="shared" si="8"/>
        <v>0.2702702702702703</v>
      </c>
      <c r="X11" s="55">
        <v>0.05128205128205128</v>
      </c>
      <c r="Y11" s="56">
        <v>0.10256410256410256</v>
      </c>
      <c r="Z11" s="36"/>
      <c r="AA11" s="37"/>
      <c r="AB11" s="38"/>
    </row>
    <row r="12" spans="1:28" s="145" customFormat="1" ht="13.5" customHeight="1">
      <c r="A12" s="354"/>
      <c r="B12" s="139" t="s">
        <v>7</v>
      </c>
      <c r="C12" s="43"/>
      <c r="D12" s="44">
        <v>2</v>
      </c>
      <c r="E12" s="44"/>
      <c r="F12" s="44">
        <v>1</v>
      </c>
      <c r="G12" s="44"/>
      <c r="H12" s="44"/>
      <c r="I12" s="62"/>
      <c r="J12" s="26">
        <f t="shared" si="5"/>
        <v>3</v>
      </c>
      <c r="K12" s="44">
        <v>4</v>
      </c>
      <c r="L12" s="62">
        <v>3</v>
      </c>
      <c r="M12" s="43">
        <v>275</v>
      </c>
      <c r="N12" s="44">
        <v>99</v>
      </c>
      <c r="O12" s="45">
        <v>170</v>
      </c>
      <c r="P12" s="46">
        <f t="shared" si="0"/>
        <v>0</v>
      </c>
      <c r="Q12" s="47">
        <f t="shared" si="6"/>
        <v>0.3333333333333333</v>
      </c>
      <c r="R12" s="47">
        <f t="shared" si="1"/>
        <v>0</v>
      </c>
      <c r="S12" s="47">
        <f t="shared" si="2"/>
        <v>0.09090909090909091</v>
      </c>
      <c r="T12" s="47">
        <f t="shared" si="3"/>
        <v>0</v>
      </c>
      <c r="U12" s="47">
        <f t="shared" si="7"/>
        <v>0</v>
      </c>
      <c r="V12" s="224">
        <f t="shared" si="4"/>
        <v>0</v>
      </c>
      <c r="W12" s="49">
        <f t="shared" si="8"/>
        <v>0.08108108108108109</v>
      </c>
      <c r="X12" s="63">
        <v>0.10256410256410256</v>
      </c>
      <c r="Y12" s="64">
        <v>0.07692307692307693</v>
      </c>
      <c r="Z12" s="50"/>
      <c r="AA12" s="51"/>
      <c r="AB12" s="52"/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>
        <v>2</v>
      </c>
      <c r="F13" s="30">
        <v>2</v>
      </c>
      <c r="G13" s="30"/>
      <c r="H13" s="30"/>
      <c r="I13" s="54">
        <v>1</v>
      </c>
      <c r="J13" s="219">
        <f t="shared" si="5"/>
        <v>5</v>
      </c>
      <c r="K13" s="30">
        <v>3</v>
      </c>
      <c r="L13" s="54">
        <v>1</v>
      </c>
      <c r="M13" s="29">
        <v>234</v>
      </c>
      <c r="N13" s="30">
        <v>95</v>
      </c>
      <c r="O13" s="31">
        <v>136</v>
      </c>
      <c r="P13" s="32">
        <f t="shared" si="0"/>
        <v>0</v>
      </c>
      <c r="Q13" s="33">
        <f t="shared" si="6"/>
        <v>0</v>
      </c>
      <c r="R13" s="33">
        <f t="shared" si="1"/>
        <v>0.4</v>
      </c>
      <c r="S13" s="33">
        <f t="shared" si="2"/>
        <v>0.18181818181818182</v>
      </c>
      <c r="T13" s="33">
        <f t="shared" si="3"/>
        <v>0</v>
      </c>
      <c r="U13" s="33">
        <f t="shared" si="7"/>
        <v>0</v>
      </c>
      <c r="V13" s="223">
        <f t="shared" si="4"/>
        <v>0.25</v>
      </c>
      <c r="W13" s="35">
        <f t="shared" si="8"/>
        <v>0.13513513513513514</v>
      </c>
      <c r="X13" s="55">
        <v>0.07692307692307693</v>
      </c>
      <c r="Y13" s="56">
        <v>0.02564102564102564</v>
      </c>
      <c r="Z13" s="36"/>
      <c r="AA13" s="37"/>
      <c r="AB13" s="38"/>
    </row>
    <row r="14" spans="1:28" s="145" customFormat="1" ht="13.5" customHeight="1">
      <c r="A14" s="353"/>
      <c r="B14" s="134" t="s">
        <v>9</v>
      </c>
      <c r="C14" s="29"/>
      <c r="D14" s="30"/>
      <c r="E14" s="30">
        <v>2</v>
      </c>
      <c r="F14" s="30">
        <v>4</v>
      </c>
      <c r="G14" s="30"/>
      <c r="H14" s="30"/>
      <c r="I14" s="54">
        <v>3</v>
      </c>
      <c r="J14" s="26">
        <f t="shared" si="5"/>
        <v>9</v>
      </c>
      <c r="K14" s="30">
        <v>0</v>
      </c>
      <c r="L14" s="54">
        <v>2</v>
      </c>
      <c r="M14" s="29">
        <v>221</v>
      </c>
      <c r="N14" s="30">
        <v>72</v>
      </c>
      <c r="O14" s="31">
        <v>109</v>
      </c>
      <c r="P14" s="32">
        <f t="shared" si="0"/>
        <v>0</v>
      </c>
      <c r="Q14" s="33">
        <f t="shared" si="6"/>
        <v>0</v>
      </c>
      <c r="R14" s="33">
        <f t="shared" si="1"/>
        <v>0.4</v>
      </c>
      <c r="S14" s="33">
        <f t="shared" si="2"/>
        <v>0.36363636363636365</v>
      </c>
      <c r="T14" s="33">
        <f t="shared" si="3"/>
        <v>0</v>
      </c>
      <c r="U14" s="33">
        <f t="shared" si="7"/>
        <v>0</v>
      </c>
      <c r="V14" s="34">
        <f t="shared" si="4"/>
        <v>0.75</v>
      </c>
      <c r="W14" s="35">
        <f t="shared" si="8"/>
        <v>0.24324324324324326</v>
      </c>
      <c r="X14" s="55">
        <v>0</v>
      </c>
      <c r="Y14" s="56">
        <v>0.05128205128205128</v>
      </c>
      <c r="Z14" s="36"/>
      <c r="AA14" s="37"/>
      <c r="AB14" s="38"/>
    </row>
    <row r="15" spans="1:28" s="145" customFormat="1" ht="13.5" customHeight="1">
      <c r="A15" s="353"/>
      <c r="B15" s="134" t="s">
        <v>10</v>
      </c>
      <c r="C15" s="29"/>
      <c r="D15" s="30"/>
      <c r="E15" s="30">
        <v>2</v>
      </c>
      <c r="F15" s="30">
        <v>7</v>
      </c>
      <c r="G15" s="30"/>
      <c r="H15" s="30"/>
      <c r="I15" s="54">
        <v>3</v>
      </c>
      <c r="J15" s="26">
        <f t="shared" si="5"/>
        <v>12</v>
      </c>
      <c r="K15" s="30">
        <v>1</v>
      </c>
      <c r="L15" s="54">
        <v>11</v>
      </c>
      <c r="M15" s="29">
        <v>205</v>
      </c>
      <c r="N15" s="30">
        <v>68</v>
      </c>
      <c r="O15" s="31">
        <v>111</v>
      </c>
      <c r="P15" s="32">
        <f t="shared" si="0"/>
        <v>0</v>
      </c>
      <c r="Q15" s="33">
        <f t="shared" si="6"/>
        <v>0</v>
      </c>
      <c r="R15" s="33">
        <f t="shared" si="1"/>
        <v>0.4</v>
      </c>
      <c r="S15" s="33">
        <f t="shared" si="2"/>
        <v>0.6363636363636364</v>
      </c>
      <c r="T15" s="33">
        <f t="shared" si="3"/>
        <v>0</v>
      </c>
      <c r="U15" s="33">
        <f t="shared" si="7"/>
        <v>0</v>
      </c>
      <c r="V15" s="34">
        <f t="shared" si="4"/>
        <v>0.75</v>
      </c>
      <c r="W15" s="35">
        <f t="shared" si="8"/>
        <v>0.32432432432432434</v>
      </c>
      <c r="X15" s="55">
        <v>0.02564102564102564</v>
      </c>
      <c r="Y15" s="56">
        <v>0.28205128205128205</v>
      </c>
      <c r="Z15" s="36"/>
      <c r="AA15" s="37"/>
      <c r="AB15" s="38"/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>
        <v>2</v>
      </c>
      <c r="G16" s="30"/>
      <c r="H16" s="30"/>
      <c r="I16" s="54">
        <v>4</v>
      </c>
      <c r="J16" s="26">
        <f t="shared" si="5"/>
        <v>6</v>
      </c>
      <c r="K16" s="30">
        <v>1</v>
      </c>
      <c r="L16" s="54">
        <v>1</v>
      </c>
      <c r="M16" s="29">
        <v>128</v>
      </c>
      <c r="N16" s="30">
        <v>69</v>
      </c>
      <c r="O16" s="31">
        <v>94</v>
      </c>
      <c r="P16" s="32">
        <f t="shared" si="0"/>
        <v>0</v>
      </c>
      <c r="Q16" s="33">
        <f t="shared" si="6"/>
        <v>0</v>
      </c>
      <c r="R16" s="33">
        <f t="shared" si="1"/>
        <v>0</v>
      </c>
      <c r="S16" s="33">
        <f t="shared" si="2"/>
        <v>0.18181818181818182</v>
      </c>
      <c r="T16" s="33">
        <f t="shared" si="3"/>
        <v>0</v>
      </c>
      <c r="U16" s="33">
        <f t="shared" si="7"/>
        <v>0</v>
      </c>
      <c r="V16" s="34">
        <f t="shared" si="4"/>
        <v>1</v>
      </c>
      <c r="W16" s="35">
        <f t="shared" si="8"/>
        <v>0.16216216216216217</v>
      </c>
      <c r="X16" s="55">
        <v>0.02564102564102564</v>
      </c>
      <c r="Y16" s="56">
        <v>0.02564102564102564</v>
      </c>
      <c r="Z16" s="36"/>
      <c r="AA16" s="37"/>
      <c r="AB16" s="38"/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2</v>
      </c>
      <c r="G17" s="30">
        <v>1</v>
      </c>
      <c r="H17" s="30">
        <v>0</v>
      </c>
      <c r="I17" s="54">
        <v>0</v>
      </c>
      <c r="J17" s="40">
        <f t="shared" si="5"/>
        <v>3</v>
      </c>
      <c r="K17" s="30">
        <v>1</v>
      </c>
      <c r="L17" s="54">
        <v>6</v>
      </c>
      <c r="M17" s="29">
        <v>243</v>
      </c>
      <c r="N17" s="30">
        <v>84</v>
      </c>
      <c r="O17" s="31">
        <v>77</v>
      </c>
      <c r="P17" s="32">
        <f t="shared" si="0"/>
        <v>0</v>
      </c>
      <c r="Q17" s="33">
        <f t="shared" si="6"/>
        <v>0</v>
      </c>
      <c r="R17" s="33">
        <f t="shared" si="1"/>
        <v>0</v>
      </c>
      <c r="S17" s="33">
        <f t="shared" si="2"/>
        <v>0.18181818181818182</v>
      </c>
      <c r="T17" s="33">
        <f t="shared" si="3"/>
        <v>0.25</v>
      </c>
      <c r="U17" s="33">
        <f t="shared" si="7"/>
        <v>0</v>
      </c>
      <c r="V17" s="34">
        <f t="shared" si="4"/>
        <v>0</v>
      </c>
      <c r="W17" s="35">
        <f t="shared" si="8"/>
        <v>0.08108108108108109</v>
      </c>
      <c r="X17" s="55">
        <v>0.02564102564102564</v>
      </c>
      <c r="Y17" s="56">
        <v>0.15384615384615385</v>
      </c>
      <c r="Z17" s="36"/>
      <c r="AA17" s="37"/>
      <c r="AB17" s="38"/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0</v>
      </c>
      <c r="F18" s="86">
        <v>5</v>
      </c>
      <c r="G18" s="86">
        <v>0</v>
      </c>
      <c r="H18" s="86">
        <v>0</v>
      </c>
      <c r="I18" s="87">
        <v>2</v>
      </c>
      <c r="J18" s="26">
        <f t="shared" si="5"/>
        <v>7</v>
      </c>
      <c r="K18" s="86">
        <v>1</v>
      </c>
      <c r="L18" s="68">
        <v>1</v>
      </c>
      <c r="M18" s="85">
        <v>188</v>
      </c>
      <c r="N18" s="86">
        <v>56</v>
      </c>
      <c r="O18" s="69">
        <v>76</v>
      </c>
      <c r="P18" s="88">
        <f t="shared" si="0"/>
        <v>0</v>
      </c>
      <c r="Q18" s="89">
        <f t="shared" si="6"/>
        <v>0</v>
      </c>
      <c r="R18" s="89">
        <f t="shared" si="1"/>
        <v>0</v>
      </c>
      <c r="S18" s="89">
        <f t="shared" si="2"/>
        <v>0.45454545454545453</v>
      </c>
      <c r="T18" s="89">
        <f t="shared" si="3"/>
        <v>0</v>
      </c>
      <c r="U18" s="89">
        <f t="shared" si="7"/>
        <v>0</v>
      </c>
      <c r="V18" s="222">
        <f t="shared" si="4"/>
        <v>0.5</v>
      </c>
      <c r="W18" s="91">
        <f t="shared" si="8"/>
        <v>0.1891891891891892</v>
      </c>
      <c r="X18" s="89">
        <v>0.02702702702702703</v>
      </c>
      <c r="Y18" s="71">
        <v>0.02564102564102564</v>
      </c>
      <c r="Z18" s="147"/>
      <c r="AA18" s="148"/>
      <c r="AB18" s="59"/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1</v>
      </c>
      <c r="F19" s="79">
        <v>3</v>
      </c>
      <c r="G19" s="79">
        <v>0</v>
      </c>
      <c r="H19" s="79">
        <v>0</v>
      </c>
      <c r="I19" s="80">
        <v>1</v>
      </c>
      <c r="J19" s="26">
        <f t="shared" si="5"/>
        <v>5</v>
      </c>
      <c r="K19" s="79">
        <v>2</v>
      </c>
      <c r="L19" s="54">
        <v>0</v>
      </c>
      <c r="M19" s="78">
        <v>188</v>
      </c>
      <c r="N19" s="79">
        <v>47</v>
      </c>
      <c r="O19" s="31">
        <v>72</v>
      </c>
      <c r="P19" s="32">
        <f t="shared" si="0"/>
        <v>0</v>
      </c>
      <c r="Q19" s="33">
        <f t="shared" si="6"/>
        <v>0</v>
      </c>
      <c r="R19" s="33">
        <f t="shared" si="1"/>
        <v>0.2</v>
      </c>
      <c r="S19" s="33">
        <f t="shared" si="2"/>
        <v>0.2727272727272727</v>
      </c>
      <c r="T19" s="33">
        <f t="shared" si="3"/>
        <v>0</v>
      </c>
      <c r="U19" s="33">
        <f t="shared" si="7"/>
        <v>0</v>
      </c>
      <c r="V19" s="223">
        <f t="shared" si="4"/>
        <v>0.25</v>
      </c>
      <c r="W19" s="35">
        <f t="shared" si="8"/>
        <v>0.13513513513513514</v>
      </c>
      <c r="X19" s="33">
        <v>0.05405405405405406</v>
      </c>
      <c r="Y19" s="56">
        <v>0</v>
      </c>
      <c r="Z19" s="136"/>
      <c r="AA19" s="137"/>
      <c r="AB19" s="38"/>
    </row>
    <row r="20" spans="1:28" s="150" customFormat="1" ht="13.5" customHeight="1">
      <c r="A20" s="353"/>
      <c r="B20" s="134" t="s">
        <v>15</v>
      </c>
      <c r="C20" s="78">
        <v>0</v>
      </c>
      <c r="D20" s="79">
        <v>0</v>
      </c>
      <c r="E20" s="79">
        <v>0</v>
      </c>
      <c r="F20" s="79">
        <v>5</v>
      </c>
      <c r="G20" s="79">
        <v>0</v>
      </c>
      <c r="H20" s="79">
        <v>0</v>
      </c>
      <c r="I20" s="80">
        <v>0</v>
      </c>
      <c r="J20" s="26">
        <f t="shared" si="5"/>
        <v>5</v>
      </c>
      <c r="K20" s="79">
        <v>1</v>
      </c>
      <c r="L20" s="54">
        <v>0</v>
      </c>
      <c r="M20" s="78">
        <v>163</v>
      </c>
      <c r="N20" s="79">
        <v>44</v>
      </c>
      <c r="O20" s="31">
        <v>66</v>
      </c>
      <c r="P20" s="32">
        <f t="shared" si="0"/>
        <v>0</v>
      </c>
      <c r="Q20" s="33">
        <f t="shared" si="6"/>
        <v>0</v>
      </c>
      <c r="R20" s="33">
        <f t="shared" si="1"/>
        <v>0</v>
      </c>
      <c r="S20" s="33">
        <f t="shared" si="2"/>
        <v>0.45454545454545453</v>
      </c>
      <c r="T20" s="33">
        <f t="shared" si="3"/>
        <v>0</v>
      </c>
      <c r="U20" s="33">
        <f t="shared" si="7"/>
        <v>0</v>
      </c>
      <c r="V20" s="223">
        <f t="shared" si="4"/>
        <v>0</v>
      </c>
      <c r="W20" s="35">
        <f t="shared" si="8"/>
        <v>0.13513513513513514</v>
      </c>
      <c r="X20" s="33">
        <v>0.02702702702702703</v>
      </c>
      <c r="Y20" s="56">
        <v>0</v>
      </c>
      <c r="Z20" s="136"/>
      <c r="AA20" s="137"/>
      <c r="AB20" s="38"/>
    </row>
    <row r="21" spans="1:28" s="150" customFormat="1" ht="13.5" customHeight="1">
      <c r="A21" s="354"/>
      <c r="B21" s="134" t="s">
        <v>16</v>
      </c>
      <c r="C21" s="78">
        <v>0</v>
      </c>
      <c r="D21" s="79">
        <v>0</v>
      </c>
      <c r="E21" s="79">
        <v>0</v>
      </c>
      <c r="F21" s="79">
        <v>2</v>
      </c>
      <c r="G21" s="79">
        <v>0</v>
      </c>
      <c r="H21" s="79">
        <v>0</v>
      </c>
      <c r="I21" s="80">
        <v>1</v>
      </c>
      <c r="J21" s="26">
        <f t="shared" si="5"/>
        <v>3</v>
      </c>
      <c r="K21" s="79">
        <v>1</v>
      </c>
      <c r="L21" s="54">
        <v>1</v>
      </c>
      <c r="M21" s="78">
        <v>154</v>
      </c>
      <c r="N21" s="79">
        <v>41</v>
      </c>
      <c r="O21" s="31">
        <v>63</v>
      </c>
      <c r="P21" s="32">
        <f t="shared" si="0"/>
        <v>0</v>
      </c>
      <c r="Q21" s="33">
        <f t="shared" si="6"/>
        <v>0</v>
      </c>
      <c r="R21" s="33">
        <f t="shared" si="1"/>
        <v>0</v>
      </c>
      <c r="S21" s="33">
        <f t="shared" si="2"/>
        <v>0.18181818181818182</v>
      </c>
      <c r="T21" s="33">
        <f t="shared" si="3"/>
        <v>0</v>
      </c>
      <c r="U21" s="33">
        <f t="shared" si="7"/>
        <v>0</v>
      </c>
      <c r="V21" s="223">
        <f t="shared" si="4"/>
        <v>0.25</v>
      </c>
      <c r="W21" s="35">
        <f t="shared" si="8"/>
        <v>0.08108108108108109</v>
      </c>
      <c r="X21" s="33">
        <v>0.02702702702702703</v>
      </c>
      <c r="Y21" s="56">
        <v>0.02564102564102564</v>
      </c>
      <c r="Z21" s="136"/>
      <c r="AA21" s="137"/>
      <c r="AB21" s="38"/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1</v>
      </c>
      <c r="G22" s="86">
        <v>0</v>
      </c>
      <c r="H22" s="86">
        <v>0</v>
      </c>
      <c r="I22" s="87">
        <v>0</v>
      </c>
      <c r="J22" s="219">
        <f t="shared" si="5"/>
        <v>1</v>
      </c>
      <c r="K22" s="86">
        <v>2</v>
      </c>
      <c r="L22" s="68">
        <v>8</v>
      </c>
      <c r="M22" s="85">
        <v>101</v>
      </c>
      <c r="N22" s="86">
        <v>30</v>
      </c>
      <c r="O22" s="69">
        <v>46</v>
      </c>
      <c r="P22" s="88">
        <f t="shared" si="0"/>
        <v>0</v>
      </c>
      <c r="Q22" s="89">
        <f t="shared" si="6"/>
        <v>0</v>
      </c>
      <c r="R22" s="89">
        <f t="shared" si="1"/>
        <v>0</v>
      </c>
      <c r="S22" s="89">
        <f t="shared" si="2"/>
        <v>0.09090909090909091</v>
      </c>
      <c r="T22" s="89">
        <f t="shared" si="3"/>
        <v>0</v>
      </c>
      <c r="U22" s="89">
        <f t="shared" si="7"/>
        <v>0</v>
      </c>
      <c r="V22" s="222">
        <f t="shared" si="4"/>
        <v>0</v>
      </c>
      <c r="W22" s="91">
        <f t="shared" si="8"/>
        <v>0.02702702702702703</v>
      </c>
      <c r="X22" s="89">
        <v>0.05405405405405406</v>
      </c>
      <c r="Y22" s="71">
        <v>0.20512820512820512</v>
      </c>
      <c r="Z22" s="147"/>
      <c r="AA22" s="148"/>
      <c r="AB22" s="59"/>
    </row>
    <row r="23" spans="1:28" s="150" customFormat="1" ht="13.5" customHeight="1">
      <c r="A23" s="353"/>
      <c r="B23" s="134" t="s">
        <v>18</v>
      </c>
      <c r="C23" s="78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  <c r="J23" s="26">
        <f t="shared" si="5"/>
        <v>0</v>
      </c>
      <c r="K23" s="79">
        <v>2</v>
      </c>
      <c r="L23" s="54">
        <v>1</v>
      </c>
      <c r="M23" s="78">
        <v>108</v>
      </c>
      <c r="N23" s="79">
        <v>30</v>
      </c>
      <c r="O23" s="31">
        <v>18</v>
      </c>
      <c r="P23" s="32">
        <f t="shared" si="0"/>
        <v>0</v>
      </c>
      <c r="Q23" s="33">
        <f t="shared" si="6"/>
        <v>0</v>
      </c>
      <c r="R23" s="33">
        <f t="shared" si="1"/>
        <v>0</v>
      </c>
      <c r="S23" s="33">
        <f t="shared" si="2"/>
        <v>0</v>
      </c>
      <c r="T23" s="33">
        <f t="shared" si="3"/>
        <v>0</v>
      </c>
      <c r="U23" s="33">
        <f t="shared" si="7"/>
        <v>0</v>
      </c>
      <c r="V23" s="34">
        <f t="shared" si="4"/>
        <v>0</v>
      </c>
      <c r="W23" s="35">
        <f t="shared" si="8"/>
        <v>0</v>
      </c>
      <c r="X23" s="33">
        <v>0.05405405405405406</v>
      </c>
      <c r="Y23" s="56">
        <v>0.02564102564102564</v>
      </c>
      <c r="Z23" s="136"/>
      <c r="AA23" s="137"/>
      <c r="AB23" s="38"/>
    </row>
    <row r="24" spans="1:28" s="150" customFormat="1" ht="13.5" customHeight="1">
      <c r="A24" s="353"/>
      <c r="B24" s="134" t="s">
        <v>19</v>
      </c>
      <c r="C24" s="78">
        <v>0</v>
      </c>
      <c r="D24" s="79">
        <v>0</v>
      </c>
      <c r="E24" s="79">
        <v>0</v>
      </c>
      <c r="F24" s="79">
        <v>1</v>
      </c>
      <c r="G24" s="79">
        <v>0</v>
      </c>
      <c r="H24" s="79">
        <v>0</v>
      </c>
      <c r="I24" s="80">
        <v>0</v>
      </c>
      <c r="J24" s="26">
        <f t="shared" si="5"/>
        <v>1</v>
      </c>
      <c r="K24" s="79">
        <v>3</v>
      </c>
      <c r="L24" s="54">
        <v>0</v>
      </c>
      <c r="M24" s="78">
        <v>121</v>
      </c>
      <c r="N24" s="79">
        <v>28</v>
      </c>
      <c r="O24" s="31">
        <v>18</v>
      </c>
      <c r="P24" s="32">
        <f t="shared" si="0"/>
        <v>0</v>
      </c>
      <c r="Q24" s="33">
        <f t="shared" si="6"/>
        <v>0</v>
      </c>
      <c r="R24" s="33">
        <f t="shared" si="1"/>
        <v>0</v>
      </c>
      <c r="S24" s="33">
        <f t="shared" si="2"/>
        <v>0.09090909090909091</v>
      </c>
      <c r="T24" s="33">
        <f t="shared" si="3"/>
        <v>0</v>
      </c>
      <c r="U24" s="33">
        <f t="shared" si="7"/>
        <v>0</v>
      </c>
      <c r="V24" s="34">
        <f t="shared" si="4"/>
        <v>0</v>
      </c>
      <c r="W24" s="35">
        <f t="shared" si="8"/>
        <v>0.02702702702702703</v>
      </c>
      <c r="X24" s="33">
        <v>0.08108108108108109</v>
      </c>
      <c r="Y24" s="56">
        <v>0</v>
      </c>
      <c r="Z24" s="136"/>
      <c r="AA24" s="137"/>
      <c r="AB24" s="38"/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2</v>
      </c>
      <c r="G25" s="82">
        <v>0</v>
      </c>
      <c r="H25" s="82">
        <v>0</v>
      </c>
      <c r="I25" s="83">
        <v>0</v>
      </c>
      <c r="J25" s="40">
        <f t="shared" si="5"/>
        <v>2</v>
      </c>
      <c r="K25" s="82">
        <v>3</v>
      </c>
      <c r="L25" s="62">
        <v>0</v>
      </c>
      <c r="M25" s="81">
        <v>125</v>
      </c>
      <c r="N25" s="82">
        <v>34</v>
      </c>
      <c r="O25" s="45">
        <v>15</v>
      </c>
      <c r="P25" s="46">
        <f t="shared" si="0"/>
        <v>0</v>
      </c>
      <c r="Q25" s="47">
        <f t="shared" si="6"/>
        <v>0</v>
      </c>
      <c r="R25" s="47">
        <f t="shared" si="1"/>
        <v>0</v>
      </c>
      <c r="S25" s="47">
        <f t="shared" si="2"/>
        <v>0.18181818181818182</v>
      </c>
      <c r="T25" s="47">
        <f t="shared" si="3"/>
        <v>0</v>
      </c>
      <c r="U25" s="47">
        <f t="shared" si="7"/>
        <v>0</v>
      </c>
      <c r="V25" s="48">
        <f t="shared" si="4"/>
        <v>0</v>
      </c>
      <c r="W25" s="49">
        <f t="shared" si="8"/>
        <v>0.05405405405405406</v>
      </c>
      <c r="X25" s="47">
        <v>0.08108108108108109</v>
      </c>
      <c r="Y25" s="64">
        <v>0</v>
      </c>
      <c r="Z25" s="141"/>
      <c r="AA25" s="142"/>
      <c r="AB25" s="52"/>
    </row>
    <row r="26" spans="1:28" s="150" customFormat="1" ht="13.5" customHeight="1">
      <c r="A26" s="352">
        <v>6</v>
      </c>
      <c r="B26" s="134" t="s">
        <v>21</v>
      </c>
      <c r="C26" s="78">
        <v>0</v>
      </c>
      <c r="D26" s="79">
        <v>0</v>
      </c>
      <c r="E26" s="79">
        <v>0</v>
      </c>
      <c r="F26" s="79">
        <v>2</v>
      </c>
      <c r="G26" s="79">
        <v>0</v>
      </c>
      <c r="H26" s="79">
        <v>0</v>
      </c>
      <c r="I26" s="80">
        <v>0</v>
      </c>
      <c r="J26" s="26">
        <f t="shared" si="5"/>
        <v>2</v>
      </c>
      <c r="K26" s="79">
        <v>4</v>
      </c>
      <c r="L26" s="54">
        <v>0</v>
      </c>
      <c r="M26" s="78">
        <v>100</v>
      </c>
      <c r="N26" s="79">
        <v>33</v>
      </c>
      <c r="O26" s="31">
        <v>27</v>
      </c>
      <c r="P26" s="32">
        <f t="shared" si="0"/>
        <v>0</v>
      </c>
      <c r="Q26" s="33">
        <f t="shared" si="6"/>
        <v>0</v>
      </c>
      <c r="R26" s="33">
        <f t="shared" si="1"/>
        <v>0</v>
      </c>
      <c r="S26" s="33">
        <f t="shared" si="2"/>
        <v>0.18181818181818182</v>
      </c>
      <c r="T26" s="33">
        <f t="shared" si="3"/>
        <v>0</v>
      </c>
      <c r="U26" s="33">
        <f t="shared" si="7"/>
        <v>0</v>
      </c>
      <c r="V26" s="34">
        <f t="shared" si="4"/>
        <v>0</v>
      </c>
      <c r="W26" s="35">
        <f t="shared" si="8"/>
        <v>0.05405405405405406</v>
      </c>
      <c r="X26" s="33">
        <v>0.10810810810810811</v>
      </c>
      <c r="Y26" s="56">
        <v>0</v>
      </c>
      <c r="Z26" s="136"/>
      <c r="AA26" s="137"/>
      <c r="AB26" s="38"/>
    </row>
    <row r="27" spans="1:28" s="150" customFormat="1" ht="13.5" customHeight="1">
      <c r="A27" s="353"/>
      <c r="B27" s="134" t="s">
        <v>22</v>
      </c>
      <c r="C27" s="78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80">
        <v>1</v>
      </c>
      <c r="J27" s="26">
        <f t="shared" si="5"/>
        <v>2</v>
      </c>
      <c r="K27" s="79">
        <v>1</v>
      </c>
      <c r="L27" s="54">
        <v>1</v>
      </c>
      <c r="M27" s="78">
        <v>109</v>
      </c>
      <c r="N27" s="79">
        <v>30</v>
      </c>
      <c r="O27" s="31">
        <v>29</v>
      </c>
      <c r="P27" s="32">
        <f t="shared" si="0"/>
        <v>0</v>
      </c>
      <c r="Q27" s="33">
        <f t="shared" si="6"/>
        <v>0</v>
      </c>
      <c r="R27" s="33">
        <f t="shared" si="1"/>
        <v>0</v>
      </c>
      <c r="S27" s="33">
        <f t="shared" si="2"/>
        <v>0.09090909090909091</v>
      </c>
      <c r="T27" s="33">
        <f t="shared" si="3"/>
        <v>0</v>
      </c>
      <c r="U27" s="33">
        <f t="shared" si="7"/>
        <v>0</v>
      </c>
      <c r="V27" s="223">
        <f t="shared" si="4"/>
        <v>0.25</v>
      </c>
      <c r="W27" s="35">
        <f t="shared" si="8"/>
        <v>0.05405405405405406</v>
      </c>
      <c r="X27" s="33">
        <v>0.02702702702702703</v>
      </c>
      <c r="Y27" s="56">
        <v>0.02564102564102564</v>
      </c>
      <c r="Z27" s="136"/>
      <c r="AA27" s="137"/>
      <c r="AB27" s="38"/>
    </row>
    <row r="28" spans="1:28" s="150" customFormat="1" ht="13.5" customHeight="1">
      <c r="A28" s="353"/>
      <c r="B28" s="134" t="s">
        <v>23</v>
      </c>
      <c r="C28" s="78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80">
        <v>2</v>
      </c>
      <c r="J28" s="26">
        <f t="shared" si="5"/>
        <v>2</v>
      </c>
      <c r="K28" s="79">
        <v>1</v>
      </c>
      <c r="L28" s="54">
        <v>0</v>
      </c>
      <c r="M28" s="78">
        <v>91</v>
      </c>
      <c r="N28" s="79">
        <v>32</v>
      </c>
      <c r="O28" s="31">
        <v>35</v>
      </c>
      <c r="P28" s="32">
        <f t="shared" si="0"/>
        <v>0</v>
      </c>
      <c r="Q28" s="33">
        <f t="shared" si="6"/>
        <v>0</v>
      </c>
      <c r="R28" s="33">
        <f t="shared" si="1"/>
        <v>0</v>
      </c>
      <c r="S28" s="33">
        <f t="shared" si="2"/>
        <v>0</v>
      </c>
      <c r="T28" s="33">
        <f t="shared" si="3"/>
        <v>0</v>
      </c>
      <c r="U28" s="33">
        <f t="shared" si="7"/>
        <v>0</v>
      </c>
      <c r="V28" s="223">
        <f t="shared" si="4"/>
        <v>0.5</v>
      </c>
      <c r="W28" s="35">
        <f t="shared" si="8"/>
        <v>0.05405405405405406</v>
      </c>
      <c r="X28" s="33">
        <v>0.02702702702702703</v>
      </c>
      <c r="Y28" s="56">
        <v>0</v>
      </c>
      <c r="Z28" s="136"/>
      <c r="AA28" s="137"/>
      <c r="AB28" s="38"/>
    </row>
    <row r="29" spans="1:28" s="150" customFormat="1" ht="13.5" customHeight="1">
      <c r="A29" s="353"/>
      <c r="B29" s="134" t="s">
        <v>24</v>
      </c>
      <c r="C29" s="78">
        <v>0</v>
      </c>
      <c r="D29" s="79">
        <v>0</v>
      </c>
      <c r="E29" s="79">
        <v>0</v>
      </c>
      <c r="F29" s="79">
        <v>1</v>
      </c>
      <c r="G29" s="79">
        <v>0</v>
      </c>
      <c r="H29" s="79">
        <v>0</v>
      </c>
      <c r="I29" s="80">
        <v>0</v>
      </c>
      <c r="J29" s="26">
        <f t="shared" si="5"/>
        <v>1</v>
      </c>
      <c r="K29" s="79">
        <v>2</v>
      </c>
      <c r="L29" s="54">
        <v>0</v>
      </c>
      <c r="M29" s="78">
        <v>83</v>
      </c>
      <c r="N29" s="79">
        <v>27</v>
      </c>
      <c r="O29" s="31">
        <v>23</v>
      </c>
      <c r="P29" s="32">
        <f t="shared" si="0"/>
        <v>0</v>
      </c>
      <c r="Q29" s="33">
        <f t="shared" si="6"/>
        <v>0</v>
      </c>
      <c r="R29" s="33">
        <f t="shared" si="1"/>
        <v>0</v>
      </c>
      <c r="S29" s="33">
        <f t="shared" si="2"/>
        <v>0.09090909090909091</v>
      </c>
      <c r="T29" s="33">
        <f t="shared" si="3"/>
        <v>0</v>
      </c>
      <c r="U29" s="33">
        <f t="shared" si="7"/>
        <v>0</v>
      </c>
      <c r="V29" s="223">
        <f t="shared" si="4"/>
        <v>0</v>
      </c>
      <c r="W29" s="35">
        <f t="shared" si="8"/>
        <v>0.02702702702702703</v>
      </c>
      <c r="X29" s="33">
        <v>0.05405405405405406</v>
      </c>
      <c r="Y29" s="56">
        <v>0</v>
      </c>
      <c r="Z29" s="136"/>
      <c r="AA29" s="137"/>
      <c r="AB29" s="38"/>
    </row>
    <row r="30" spans="1:28" s="150" customFormat="1" ht="13.5" customHeight="1">
      <c r="A30" s="354"/>
      <c r="B30" s="139" t="s">
        <v>25</v>
      </c>
      <c r="C30" s="81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3">
        <v>0</v>
      </c>
      <c r="J30" s="26">
        <f t="shared" si="5"/>
        <v>0</v>
      </c>
      <c r="K30" s="82">
        <v>1</v>
      </c>
      <c r="L30" s="62">
        <v>0</v>
      </c>
      <c r="M30" s="81">
        <v>70</v>
      </c>
      <c r="N30" s="82">
        <v>34</v>
      </c>
      <c r="O30" s="45">
        <v>18</v>
      </c>
      <c r="P30" s="46">
        <f t="shared" si="0"/>
        <v>0</v>
      </c>
      <c r="Q30" s="47">
        <f t="shared" si="6"/>
        <v>0</v>
      </c>
      <c r="R30" s="47">
        <f t="shared" si="1"/>
        <v>0</v>
      </c>
      <c r="S30" s="47">
        <f t="shared" si="2"/>
        <v>0</v>
      </c>
      <c r="T30" s="47">
        <f t="shared" si="3"/>
        <v>0</v>
      </c>
      <c r="U30" s="47">
        <f t="shared" si="7"/>
        <v>0</v>
      </c>
      <c r="V30" s="224">
        <f t="shared" si="4"/>
        <v>0</v>
      </c>
      <c r="W30" s="49">
        <f t="shared" si="8"/>
        <v>0</v>
      </c>
      <c r="X30" s="47">
        <v>0.02702702702702703</v>
      </c>
      <c r="Y30" s="64">
        <v>0</v>
      </c>
      <c r="Z30" s="141"/>
      <c r="AA30" s="142"/>
      <c r="AB30" s="52"/>
    </row>
    <row r="31" spans="1:28" s="150" customFormat="1" ht="13.5" customHeight="1">
      <c r="A31" s="352">
        <v>7</v>
      </c>
      <c r="B31" s="144" t="s">
        <v>26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7">
        <v>0</v>
      </c>
      <c r="J31" s="219">
        <f t="shared" si="5"/>
        <v>0</v>
      </c>
      <c r="K31" s="86">
        <v>0</v>
      </c>
      <c r="L31" s="68">
        <v>1</v>
      </c>
      <c r="M31" s="85">
        <v>66</v>
      </c>
      <c r="N31" s="86">
        <v>38</v>
      </c>
      <c r="O31" s="69">
        <v>22</v>
      </c>
      <c r="P31" s="88">
        <f t="shared" si="0"/>
        <v>0</v>
      </c>
      <c r="Q31" s="89">
        <f t="shared" si="6"/>
        <v>0</v>
      </c>
      <c r="R31" s="89">
        <f t="shared" si="1"/>
        <v>0</v>
      </c>
      <c r="S31" s="89">
        <f t="shared" si="2"/>
        <v>0</v>
      </c>
      <c r="T31" s="89">
        <f t="shared" si="3"/>
        <v>0</v>
      </c>
      <c r="U31" s="89">
        <f t="shared" si="7"/>
        <v>0</v>
      </c>
      <c r="V31" s="90">
        <f t="shared" si="4"/>
        <v>0</v>
      </c>
      <c r="W31" s="91">
        <f t="shared" si="8"/>
        <v>0</v>
      </c>
      <c r="X31" s="89">
        <v>0</v>
      </c>
      <c r="Y31" s="71">
        <v>0.02564102564102564</v>
      </c>
      <c r="Z31" s="147"/>
      <c r="AA31" s="148"/>
      <c r="AB31" s="59"/>
    </row>
    <row r="32" spans="1:28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0</v>
      </c>
      <c r="F32" s="79">
        <v>3</v>
      </c>
      <c r="G32" s="79">
        <v>0</v>
      </c>
      <c r="H32" s="79">
        <v>0</v>
      </c>
      <c r="I32" s="80">
        <v>0</v>
      </c>
      <c r="J32" s="26">
        <f t="shared" si="5"/>
        <v>3</v>
      </c>
      <c r="K32" s="79">
        <v>0</v>
      </c>
      <c r="L32" s="54">
        <v>2</v>
      </c>
      <c r="M32" s="78">
        <v>51</v>
      </c>
      <c r="N32" s="79">
        <v>28</v>
      </c>
      <c r="O32" s="31">
        <v>41</v>
      </c>
      <c r="P32" s="32">
        <f t="shared" si="0"/>
        <v>0</v>
      </c>
      <c r="Q32" s="33">
        <f t="shared" si="6"/>
        <v>0</v>
      </c>
      <c r="R32" s="33">
        <f t="shared" si="1"/>
        <v>0</v>
      </c>
      <c r="S32" s="33">
        <f t="shared" si="2"/>
        <v>0.2727272727272727</v>
      </c>
      <c r="T32" s="33">
        <f t="shared" si="3"/>
        <v>0</v>
      </c>
      <c r="U32" s="33">
        <f t="shared" si="7"/>
        <v>0</v>
      </c>
      <c r="V32" s="34">
        <f t="shared" si="4"/>
        <v>0</v>
      </c>
      <c r="W32" s="35">
        <f t="shared" si="8"/>
        <v>0.08108108108108109</v>
      </c>
      <c r="X32" s="33">
        <v>0</v>
      </c>
      <c r="Y32" s="56">
        <v>0.05128205128205128</v>
      </c>
      <c r="Z32" s="136"/>
      <c r="AA32" s="137"/>
      <c r="AB32" s="38"/>
    </row>
    <row r="33" spans="1:28" s="150" customFormat="1" ht="13.5" customHeight="1">
      <c r="A33" s="353"/>
      <c r="B33" s="134" t="s">
        <v>28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80">
        <v>0</v>
      </c>
      <c r="J33" s="26">
        <f t="shared" si="5"/>
        <v>0</v>
      </c>
      <c r="K33" s="79">
        <v>1</v>
      </c>
      <c r="L33" s="54">
        <v>0</v>
      </c>
      <c r="M33" s="78">
        <v>71</v>
      </c>
      <c r="N33" s="79">
        <v>34</v>
      </c>
      <c r="O33" s="31">
        <v>18</v>
      </c>
      <c r="P33" s="32">
        <f t="shared" si="0"/>
        <v>0</v>
      </c>
      <c r="Q33" s="33">
        <f t="shared" si="6"/>
        <v>0</v>
      </c>
      <c r="R33" s="33">
        <f t="shared" si="1"/>
        <v>0</v>
      </c>
      <c r="S33" s="33">
        <f t="shared" si="2"/>
        <v>0</v>
      </c>
      <c r="T33" s="33">
        <f t="shared" si="3"/>
        <v>0</v>
      </c>
      <c r="U33" s="33">
        <f t="shared" si="7"/>
        <v>0</v>
      </c>
      <c r="V33" s="34">
        <f t="shared" si="4"/>
        <v>0</v>
      </c>
      <c r="W33" s="35">
        <f t="shared" si="8"/>
        <v>0</v>
      </c>
      <c r="X33" s="33">
        <v>0.02702702702702703</v>
      </c>
      <c r="Y33" s="56">
        <v>0</v>
      </c>
      <c r="Z33" s="136"/>
      <c r="AA33" s="137"/>
      <c r="AB33" s="38"/>
    </row>
    <row r="34" spans="1:28" s="150" customFormat="1" ht="13.5" customHeight="1">
      <c r="A34" s="354"/>
      <c r="B34" s="139" t="s">
        <v>29</v>
      </c>
      <c r="C34" s="81">
        <v>0</v>
      </c>
      <c r="D34" s="82">
        <v>0</v>
      </c>
      <c r="E34" s="82">
        <v>0</v>
      </c>
      <c r="F34" s="82">
        <v>4</v>
      </c>
      <c r="G34" s="82">
        <v>0</v>
      </c>
      <c r="H34" s="82">
        <v>0</v>
      </c>
      <c r="I34" s="83">
        <v>0</v>
      </c>
      <c r="J34" s="40">
        <f t="shared" si="5"/>
        <v>4</v>
      </c>
      <c r="K34" s="82">
        <v>1</v>
      </c>
      <c r="L34" s="62">
        <v>0</v>
      </c>
      <c r="M34" s="81">
        <v>95</v>
      </c>
      <c r="N34" s="82">
        <v>52</v>
      </c>
      <c r="O34" s="45">
        <v>15</v>
      </c>
      <c r="P34" s="46">
        <f t="shared" si="0"/>
        <v>0</v>
      </c>
      <c r="Q34" s="47">
        <f t="shared" si="6"/>
        <v>0</v>
      </c>
      <c r="R34" s="47">
        <f t="shared" si="1"/>
        <v>0</v>
      </c>
      <c r="S34" s="47">
        <f t="shared" si="2"/>
        <v>0.36363636363636365</v>
      </c>
      <c r="T34" s="47">
        <f t="shared" si="3"/>
        <v>0</v>
      </c>
      <c r="U34" s="47">
        <f t="shared" si="7"/>
        <v>0</v>
      </c>
      <c r="V34" s="48">
        <f t="shared" si="4"/>
        <v>0</v>
      </c>
      <c r="W34" s="49">
        <f t="shared" si="8"/>
        <v>0.10810810810810811</v>
      </c>
      <c r="X34" s="47">
        <v>0.02702702702702703</v>
      </c>
      <c r="Y34" s="64">
        <v>0</v>
      </c>
      <c r="Z34" s="141"/>
      <c r="AA34" s="142"/>
      <c r="AB34" s="52"/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0</v>
      </c>
      <c r="E35" s="86">
        <v>0</v>
      </c>
      <c r="F35" s="86">
        <v>5</v>
      </c>
      <c r="G35" s="86">
        <v>0</v>
      </c>
      <c r="H35" s="86">
        <v>0</v>
      </c>
      <c r="I35" s="87">
        <v>0</v>
      </c>
      <c r="J35" s="26">
        <f t="shared" si="5"/>
        <v>5</v>
      </c>
      <c r="K35" s="86">
        <v>0</v>
      </c>
      <c r="L35" s="68">
        <v>0</v>
      </c>
      <c r="M35" s="85">
        <v>59</v>
      </c>
      <c r="N35" s="86">
        <v>45</v>
      </c>
      <c r="O35" s="69">
        <v>33</v>
      </c>
      <c r="P35" s="88">
        <f t="shared" si="0"/>
        <v>0</v>
      </c>
      <c r="Q35" s="89">
        <f t="shared" si="6"/>
        <v>0</v>
      </c>
      <c r="R35" s="89">
        <f t="shared" si="1"/>
        <v>0</v>
      </c>
      <c r="S35" s="89">
        <f t="shared" si="2"/>
        <v>0.45454545454545453</v>
      </c>
      <c r="T35" s="89">
        <f t="shared" si="3"/>
        <v>0</v>
      </c>
      <c r="U35" s="89">
        <f t="shared" si="7"/>
        <v>0</v>
      </c>
      <c r="V35" s="90">
        <f t="shared" si="4"/>
        <v>0</v>
      </c>
      <c r="W35" s="91">
        <f t="shared" si="8"/>
        <v>0.13513513513513514</v>
      </c>
      <c r="X35" s="89">
        <v>0</v>
      </c>
      <c r="Y35" s="71">
        <v>0</v>
      </c>
      <c r="Z35" s="147"/>
      <c r="AA35" s="148"/>
      <c r="AB35" s="59"/>
    </row>
    <row r="36" spans="1:28" s="150" customFormat="1" ht="13.5" customHeight="1">
      <c r="A36" s="353"/>
      <c r="B36" s="134" t="s">
        <v>31</v>
      </c>
      <c r="C36" s="78">
        <v>0</v>
      </c>
      <c r="D36" s="79">
        <v>0</v>
      </c>
      <c r="E36" s="79">
        <v>0</v>
      </c>
      <c r="F36" s="79">
        <v>5</v>
      </c>
      <c r="G36" s="79">
        <v>0</v>
      </c>
      <c r="H36" s="79">
        <v>0</v>
      </c>
      <c r="I36" s="80">
        <v>0</v>
      </c>
      <c r="J36" s="26">
        <f t="shared" si="5"/>
        <v>5</v>
      </c>
      <c r="K36" s="79">
        <v>0</v>
      </c>
      <c r="L36" s="54">
        <v>0</v>
      </c>
      <c r="M36" s="78">
        <v>73</v>
      </c>
      <c r="N36" s="79">
        <v>47</v>
      </c>
      <c r="O36" s="31">
        <v>45</v>
      </c>
      <c r="P36" s="32">
        <f t="shared" si="0"/>
        <v>0</v>
      </c>
      <c r="Q36" s="33">
        <f t="shared" si="6"/>
        <v>0</v>
      </c>
      <c r="R36" s="33">
        <f t="shared" si="1"/>
        <v>0</v>
      </c>
      <c r="S36" s="33">
        <f t="shared" si="2"/>
        <v>0.45454545454545453</v>
      </c>
      <c r="T36" s="33">
        <f t="shared" si="3"/>
        <v>0</v>
      </c>
      <c r="U36" s="33">
        <f t="shared" si="7"/>
        <v>0</v>
      </c>
      <c r="V36" s="223">
        <f t="shared" si="4"/>
        <v>0</v>
      </c>
      <c r="W36" s="35">
        <f t="shared" si="8"/>
        <v>0.13513513513513514</v>
      </c>
      <c r="X36" s="33">
        <v>0</v>
      </c>
      <c r="Y36" s="56">
        <v>0</v>
      </c>
      <c r="Z36" s="136"/>
      <c r="AA36" s="137"/>
      <c r="AB36" s="38"/>
    </row>
    <row r="37" spans="1:28" s="150" customFormat="1" ht="13.5" customHeight="1">
      <c r="A37" s="353"/>
      <c r="B37" s="134" t="s">
        <v>32</v>
      </c>
      <c r="C37" s="78">
        <v>0</v>
      </c>
      <c r="D37" s="79">
        <v>0</v>
      </c>
      <c r="E37" s="79">
        <v>0</v>
      </c>
      <c r="F37" s="79">
        <v>2</v>
      </c>
      <c r="G37" s="79">
        <v>0</v>
      </c>
      <c r="H37" s="79">
        <v>0</v>
      </c>
      <c r="I37" s="80">
        <v>0</v>
      </c>
      <c r="J37" s="26">
        <f t="shared" si="5"/>
        <v>2</v>
      </c>
      <c r="K37" s="79">
        <v>0</v>
      </c>
      <c r="L37" s="54">
        <v>0</v>
      </c>
      <c r="M37" s="78">
        <v>70</v>
      </c>
      <c r="N37" s="79">
        <v>46</v>
      </c>
      <c r="O37" s="31">
        <v>29</v>
      </c>
      <c r="P37" s="32">
        <f aca="true" t="shared" si="9" ref="P37:P56">C37/3</f>
        <v>0</v>
      </c>
      <c r="Q37" s="33">
        <f t="shared" si="6"/>
        <v>0</v>
      </c>
      <c r="R37" s="33">
        <f aca="true" t="shared" si="10" ref="R37:R56">E37/5</f>
        <v>0</v>
      </c>
      <c r="S37" s="33">
        <f aca="true" t="shared" si="11" ref="S37:S56">F37/11</f>
        <v>0.18181818181818182</v>
      </c>
      <c r="T37" s="33">
        <f aca="true" t="shared" si="12" ref="T37:T56">G37/4</f>
        <v>0</v>
      </c>
      <c r="U37" s="33">
        <f t="shared" si="7"/>
        <v>0</v>
      </c>
      <c r="V37" s="223">
        <f aca="true" t="shared" si="13" ref="V37:V56">I37/4</f>
        <v>0</v>
      </c>
      <c r="W37" s="35">
        <f t="shared" si="8"/>
        <v>0.05405405405405406</v>
      </c>
      <c r="X37" s="33">
        <v>0</v>
      </c>
      <c r="Y37" s="56">
        <v>0</v>
      </c>
      <c r="Z37" s="136"/>
      <c r="AA37" s="137"/>
      <c r="AB37" s="38"/>
    </row>
    <row r="38" spans="1:28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0</v>
      </c>
      <c r="F38" s="79">
        <v>6</v>
      </c>
      <c r="G38" s="79">
        <v>0</v>
      </c>
      <c r="H38" s="79">
        <v>0</v>
      </c>
      <c r="I38" s="80">
        <v>0</v>
      </c>
      <c r="J38" s="26">
        <f t="shared" si="5"/>
        <v>6</v>
      </c>
      <c r="K38" s="79">
        <v>0</v>
      </c>
      <c r="L38" s="54">
        <v>0</v>
      </c>
      <c r="M38" s="78">
        <v>67</v>
      </c>
      <c r="N38" s="79">
        <v>61</v>
      </c>
      <c r="O38" s="31">
        <v>30</v>
      </c>
      <c r="P38" s="32">
        <f t="shared" si="9"/>
        <v>0</v>
      </c>
      <c r="Q38" s="33">
        <f t="shared" si="6"/>
        <v>0</v>
      </c>
      <c r="R38" s="33">
        <f t="shared" si="10"/>
        <v>0</v>
      </c>
      <c r="S38" s="33">
        <f t="shared" si="11"/>
        <v>0.5454545454545454</v>
      </c>
      <c r="T38" s="33">
        <f t="shared" si="12"/>
        <v>0</v>
      </c>
      <c r="U38" s="33">
        <f t="shared" si="7"/>
        <v>0</v>
      </c>
      <c r="V38" s="223">
        <f t="shared" si="13"/>
        <v>0</v>
      </c>
      <c r="W38" s="35">
        <f t="shared" si="8"/>
        <v>0.16216216216216217</v>
      </c>
      <c r="X38" s="33">
        <v>0</v>
      </c>
      <c r="Y38" s="56">
        <v>0</v>
      </c>
      <c r="Z38" s="136"/>
      <c r="AA38" s="137"/>
      <c r="AB38" s="38"/>
    </row>
    <row r="39" spans="1:28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1</v>
      </c>
      <c r="G39" s="82">
        <v>0</v>
      </c>
      <c r="H39" s="82">
        <v>0</v>
      </c>
      <c r="I39" s="83">
        <v>1</v>
      </c>
      <c r="J39" s="26">
        <f t="shared" si="5"/>
        <v>2</v>
      </c>
      <c r="K39" s="82">
        <v>0</v>
      </c>
      <c r="L39" s="62">
        <v>0</v>
      </c>
      <c r="M39" s="81">
        <v>68</v>
      </c>
      <c r="N39" s="82">
        <v>62</v>
      </c>
      <c r="O39" s="45">
        <v>39</v>
      </c>
      <c r="P39" s="46">
        <f t="shared" si="9"/>
        <v>0</v>
      </c>
      <c r="Q39" s="47">
        <f t="shared" si="6"/>
        <v>0</v>
      </c>
      <c r="R39" s="47">
        <f t="shared" si="10"/>
        <v>0</v>
      </c>
      <c r="S39" s="47">
        <f t="shared" si="11"/>
        <v>0.09090909090909091</v>
      </c>
      <c r="T39" s="47">
        <f t="shared" si="12"/>
        <v>0</v>
      </c>
      <c r="U39" s="47">
        <f t="shared" si="7"/>
        <v>0</v>
      </c>
      <c r="V39" s="224">
        <f t="shared" si="13"/>
        <v>0.25</v>
      </c>
      <c r="W39" s="49">
        <f t="shared" si="8"/>
        <v>0.05405405405405406</v>
      </c>
      <c r="X39" s="47">
        <v>0</v>
      </c>
      <c r="Y39" s="64">
        <v>0</v>
      </c>
      <c r="Z39" s="141"/>
      <c r="AA39" s="142"/>
      <c r="AB39" s="52"/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7">
        <v>0</v>
      </c>
      <c r="J40" s="219">
        <f t="shared" si="5"/>
        <v>0</v>
      </c>
      <c r="K40" s="86">
        <v>1</v>
      </c>
      <c r="L40" s="68">
        <v>2</v>
      </c>
      <c r="M40" s="85">
        <v>109</v>
      </c>
      <c r="N40" s="86">
        <v>84</v>
      </c>
      <c r="O40" s="69">
        <v>46</v>
      </c>
      <c r="P40" s="88">
        <f t="shared" si="9"/>
        <v>0</v>
      </c>
      <c r="Q40" s="89">
        <f t="shared" si="6"/>
        <v>0</v>
      </c>
      <c r="R40" s="89">
        <f t="shared" si="10"/>
        <v>0</v>
      </c>
      <c r="S40" s="89">
        <f t="shared" si="11"/>
        <v>0</v>
      </c>
      <c r="T40" s="89">
        <f t="shared" si="12"/>
        <v>0</v>
      </c>
      <c r="U40" s="89">
        <f t="shared" si="7"/>
        <v>0</v>
      </c>
      <c r="V40" s="90">
        <f t="shared" si="13"/>
        <v>0</v>
      </c>
      <c r="W40" s="91">
        <f t="shared" si="8"/>
        <v>0</v>
      </c>
      <c r="X40" s="89">
        <v>0.02702702702702703</v>
      </c>
      <c r="Y40" s="71">
        <v>0.05128205128205128</v>
      </c>
      <c r="Z40" s="147"/>
      <c r="AA40" s="148"/>
      <c r="AB40" s="59"/>
    </row>
    <row r="41" spans="1:28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0</v>
      </c>
      <c r="F41" s="79">
        <v>3</v>
      </c>
      <c r="G41" s="79">
        <v>0</v>
      </c>
      <c r="H41" s="79">
        <v>0</v>
      </c>
      <c r="I41" s="80">
        <v>0</v>
      </c>
      <c r="J41" s="26">
        <f t="shared" si="5"/>
        <v>3</v>
      </c>
      <c r="K41" s="79">
        <v>0</v>
      </c>
      <c r="L41" s="54">
        <v>0</v>
      </c>
      <c r="M41" s="78">
        <v>128</v>
      </c>
      <c r="N41" s="79">
        <v>115</v>
      </c>
      <c r="O41" s="31">
        <v>45</v>
      </c>
      <c r="P41" s="32">
        <f t="shared" si="9"/>
        <v>0</v>
      </c>
      <c r="Q41" s="33">
        <f t="shared" si="6"/>
        <v>0</v>
      </c>
      <c r="R41" s="33">
        <f t="shared" si="10"/>
        <v>0</v>
      </c>
      <c r="S41" s="33">
        <f t="shared" si="11"/>
        <v>0.2727272727272727</v>
      </c>
      <c r="T41" s="33">
        <f t="shared" si="12"/>
        <v>0</v>
      </c>
      <c r="U41" s="33">
        <f t="shared" si="7"/>
        <v>0</v>
      </c>
      <c r="V41" s="34">
        <f t="shared" si="13"/>
        <v>0</v>
      </c>
      <c r="W41" s="35">
        <f t="shared" si="8"/>
        <v>0.08108108108108109</v>
      </c>
      <c r="X41" s="33">
        <v>0</v>
      </c>
      <c r="Y41" s="56">
        <v>0</v>
      </c>
      <c r="Z41" s="136"/>
      <c r="AA41" s="137"/>
      <c r="AB41" s="38"/>
    </row>
    <row r="42" spans="1:28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80">
        <v>0</v>
      </c>
      <c r="J42" s="26">
        <f t="shared" si="5"/>
        <v>0</v>
      </c>
      <c r="K42" s="79">
        <v>1</v>
      </c>
      <c r="L42" s="54">
        <v>0</v>
      </c>
      <c r="M42" s="78">
        <v>120</v>
      </c>
      <c r="N42" s="79">
        <v>80</v>
      </c>
      <c r="O42" s="31">
        <v>34</v>
      </c>
      <c r="P42" s="32">
        <f t="shared" si="9"/>
        <v>0</v>
      </c>
      <c r="Q42" s="33">
        <f t="shared" si="6"/>
        <v>0</v>
      </c>
      <c r="R42" s="33">
        <f t="shared" si="10"/>
        <v>0</v>
      </c>
      <c r="S42" s="33">
        <f t="shared" si="11"/>
        <v>0</v>
      </c>
      <c r="T42" s="33">
        <f t="shared" si="12"/>
        <v>0</v>
      </c>
      <c r="U42" s="33">
        <f t="shared" si="7"/>
        <v>0</v>
      </c>
      <c r="V42" s="34">
        <f t="shared" si="13"/>
        <v>0</v>
      </c>
      <c r="W42" s="35">
        <f t="shared" si="8"/>
        <v>0</v>
      </c>
      <c r="X42" s="33">
        <v>0.02702702702702703</v>
      </c>
      <c r="Y42" s="56">
        <v>0</v>
      </c>
      <c r="Z42" s="136"/>
      <c r="AA42" s="137"/>
      <c r="AB42" s="38"/>
    </row>
    <row r="43" spans="1:28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0</v>
      </c>
      <c r="F43" s="82">
        <v>2</v>
      </c>
      <c r="G43" s="82">
        <v>0</v>
      </c>
      <c r="H43" s="82">
        <v>0</v>
      </c>
      <c r="I43" s="83">
        <v>0</v>
      </c>
      <c r="J43" s="40">
        <f t="shared" si="5"/>
        <v>2</v>
      </c>
      <c r="K43" s="82">
        <v>0</v>
      </c>
      <c r="L43" s="62">
        <v>0</v>
      </c>
      <c r="M43" s="81">
        <v>128</v>
      </c>
      <c r="N43" s="82">
        <v>177</v>
      </c>
      <c r="O43" s="45">
        <v>46</v>
      </c>
      <c r="P43" s="46">
        <f t="shared" si="9"/>
        <v>0</v>
      </c>
      <c r="Q43" s="47">
        <f t="shared" si="6"/>
        <v>0</v>
      </c>
      <c r="R43" s="47">
        <f t="shared" si="10"/>
        <v>0</v>
      </c>
      <c r="S43" s="47">
        <f t="shared" si="11"/>
        <v>0.18181818181818182</v>
      </c>
      <c r="T43" s="47">
        <f t="shared" si="12"/>
        <v>0</v>
      </c>
      <c r="U43" s="47">
        <f t="shared" si="7"/>
        <v>0</v>
      </c>
      <c r="V43" s="48">
        <f t="shared" si="13"/>
        <v>0</v>
      </c>
      <c r="W43" s="49">
        <f t="shared" si="8"/>
        <v>0.05405405405405406</v>
      </c>
      <c r="X43" s="47">
        <v>0</v>
      </c>
      <c r="Y43" s="64">
        <v>0</v>
      </c>
      <c r="Z43" s="141"/>
      <c r="AA43" s="142"/>
      <c r="AB43" s="52"/>
    </row>
    <row r="44" spans="1:28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4</v>
      </c>
      <c r="G44" s="86">
        <v>0</v>
      </c>
      <c r="H44" s="86">
        <v>0</v>
      </c>
      <c r="I44" s="87">
        <v>0</v>
      </c>
      <c r="J44" s="26">
        <f t="shared" si="5"/>
        <v>4</v>
      </c>
      <c r="K44" s="86">
        <v>2</v>
      </c>
      <c r="L44" s="68">
        <v>0</v>
      </c>
      <c r="M44" s="85">
        <v>109</v>
      </c>
      <c r="N44" s="86">
        <v>251</v>
      </c>
      <c r="O44" s="69">
        <v>93</v>
      </c>
      <c r="P44" s="88">
        <f t="shared" si="9"/>
        <v>0</v>
      </c>
      <c r="Q44" s="89">
        <f t="shared" si="6"/>
        <v>0</v>
      </c>
      <c r="R44" s="89">
        <f t="shared" si="10"/>
        <v>0</v>
      </c>
      <c r="S44" s="89">
        <f t="shared" si="11"/>
        <v>0.36363636363636365</v>
      </c>
      <c r="T44" s="89">
        <f t="shared" si="12"/>
        <v>0</v>
      </c>
      <c r="U44" s="89">
        <f t="shared" si="7"/>
        <v>0</v>
      </c>
      <c r="V44" s="90">
        <f t="shared" si="13"/>
        <v>0</v>
      </c>
      <c r="W44" s="91">
        <f t="shared" si="8"/>
        <v>0.10810810810810811</v>
      </c>
      <c r="X44" s="89">
        <v>0.05405405405405406</v>
      </c>
      <c r="Y44" s="71">
        <v>0</v>
      </c>
      <c r="Z44" s="147"/>
      <c r="AA44" s="148"/>
      <c r="AB44" s="59"/>
    </row>
    <row r="45" spans="1:28" s="150" customFormat="1" ht="13.5" customHeight="1">
      <c r="A45" s="353"/>
      <c r="B45" s="134" t="s">
        <v>40</v>
      </c>
      <c r="C45" s="78">
        <v>0</v>
      </c>
      <c r="D45" s="79">
        <v>0</v>
      </c>
      <c r="E45" s="79">
        <v>0</v>
      </c>
      <c r="F45" s="79">
        <v>1</v>
      </c>
      <c r="G45" s="79">
        <v>0</v>
      </c>
      <c r="H45" s="79">
        <v>0</v>
      </c>
      <c r="I45" s="80">
        <v>0</v>
      </c>
      <c r="J45" s="26">
        <f t="shared" si="5"/>
        <v>1</v>
      </c>
      <c r="K45" s="79">
        <v>1</v>
      </c>
      <c r="L45" s="54">
        <v>0</v>
      </c>
      <c r="M45" s="78">
        <v>136</v>
      </c>
      <c r="N45" s="79">
        <v>223</v>
      </c>
      <c r="O45" s="31">
        <v>86</v>
      </c>
      <c r="P45" s="32">
        <f t="shared" si="9"/>
        <v>0</v>
      </c>
      <c r="Q45" s="33">
        <f t="shared" si="6"/>
        <v>0</v>
      </c>
      <c r="R45" s="33">
        <f t="shared" si="10"/>
        <v>0</v>
      </c>
      <c r="S45" s="33">
        <f t="shared" si="11"/>
        <v>0.09090909090909091</v>
      </c>
      <c r="T45" s="33">
        <f t="shared" si="12"/>
        <v>0</v>
      </c>
      <c r="U45" s="33">
        <f t="shared" si="7"/>
        <v>0</v>
      </c>
      <c r="V45" s="223">
        <f t="shared" si="13"/>
        <v>0</v>
      </c>
      <c r="W45" s="35">
        <f t="shared" si="8"/>
        <v>0.02702702702702703</v>
      </c>
      <c r="X45" s="33">
        <v>0.02702702702702703</v>
      </c>
      <c r="Y45" s="56">
        <v>0</v>
      </c>
      <c r="Z45" s="136"/>
      <c r="AA45" s="137"/>
      <c r="AB45" s="38"/>
    </row>
    <row r="46" spans="1:28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0</v>
      </c>
      <c r="F46" s="79">
        <v>3</v>
      </c>
      <c r="G46" s="79">
        <v>0</v>
      </c>
      <c r="H46" s="79">
        <v>0</v>
      </c>
      <c r="I46" s="80">
        <v>0</v>
      </c>
      <c r="J46" s="26">
        <f t="shared" si="5"/>
        <v>3</v>
      </c>
      <c r="K46" s="79">
        <v>3</v>
      </c>
      <c r="L46" s="54">
        <v>0</v>
      </c>
      <c r="M46" s="78">
        <v>155</v>
      </c>
      <c r="N46" s="79">
        <v>316</v>
      </c>
      <c r="O46" s="31">
        <v>84</v>
      </c>
      <c r="P46" s="32">
        <f t="shared" si="9"/>
        <v>0</v>
      </c>
      <c r="Q46" s="33">
        <f t="shared" si="6"/>
        <v>0</v>
      </c>
      <c r="R46" s="33">
        <f t="shared" si="10"/>
        <v>0</v>
      </c>
      <c r="S46" s="33">
        <f t="shared" si="11"/>
        <v>0.2727272727272727</v>
      </c>
      <c r="T46" s="33">
        <f t="shared" si="12"/>
        <v>0</v>
      </c>
      <c r="U46" s="33">
        <f t="shared" si="7"/>
        <v>0</v>
      </c>
      <c r="V46" s="223">
        <f t="shared" si="13"/>
        <v>0</v>
      </c>
      <c r="W46" s="35">
        <f t="shared" si="8"/>
        <v>0.08108108108108109</v>
      </c>
      <c r="X46" s="33">
        <v>0.08108108108108109</v>
      </c>
      <c r="Y46" s="56">
        <v>0</v>
      </c>
      <c r="Z46" s="136"/>
      <c r="AA46" s="137"/>
      <c r="AB46" s="38"/>
    </row>
    <row r="47" spans="1:28" s="150" customFormat="1" ht="13.5" customHeight="1">
      <c r="A47" s="354"/>
      <c r="B47" s="139" t="s">
        <v>42</v>
      </c>
      <c r="C47" s="81">
        <v>0</v>
      </c>
      <c r="D47" s="82">
        <v>2</v>
      </c>
      <c r="E47" s="82">
        <v>1</v>
      </c>
      <c r="F47" s="82">
        <v>2</v>
      </c>
      <c r="G47" s="82">
        <v>0</v>
      </c>
      <c r="H47" s="82">
        <v>0</v>
      </c>
      <c r="I47" s="83">
        <v>0</v>
      </c>
      <c r="J47" s="26">
        <f t="shared" si="5"/>
        <v>5</v>
      </c>
      <c r="K47" s="82">
        <v>5</v>
      </c>
      <c r="L47" s="62">
        <v>0</v>
      </c>
      <c r="M47" s="81">
        <v>181</v>
      </c>
      <c r="N47" s="82">
        <v>428</v>
      </c>
      <c r="O47" s="45">
        <v>129</v>
      </c>
      <c r="P47" s="46">
        <f t="shared" si="9"/>
        <v>0</v>
      </c>
      <c r="Q47" s="47">
        <f t="shared" si="6"/>
        <v>0.3333333333333333</v>
      </c>
      <c r="R47" s="47">
        <f t="shared" si="10"/>
        <v>0.2</v>
      </c>
      <c r="S47" s="47">
        <f t="shared" si="11"/>
        <v>0.18181818181818182</v>
      </c>
      <c r="T47" s="47">
        <f t="shared" si="12"/>
        <v>0</v>
      </c>
      <c r="U47" s="47">
        <f t="shared" si="7"/>
        <v>0</v>
      </c>
      <c r="V47" s="224">
        <f t="shared" si="13"/>
        <v>0</v>
      </c>
      <c r="W47" s="49">
        <f t="shared" si="8"/>
        <v>0.13513513513513514</v>
      </c>
      <c r="X47" s="47">
        <v>0.13513513513513514</v>
      </c>
      <c r="Y47" s="64">
        <v>0</v>
      </c>
      <c r="Z47" s="141"/>
      <c r="AA47" s="142"/>
      <c r="AB47" s="52"/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0</v>
      </c>
      <c r="E48" s="86">
        <v>1</v>
      </c>
      <c r="F48" s="86">
        <v>2</v>
      </c>
      <c r="G48" s="86">
        <v>0</v>
      </c>
      <c r="H48" s="86">
        <v>0</v>
      </c>
      <c r="I48" s="87">
        <v>0</v>
      </c>
      <c r="J48" s="219">
        <f t="shared" si="5"/>
        <v>3</v>
      </c>
      <c r="K48" s="86">
        <v>2</v>
      </c>
      <c r="L48" s="68">
        <v>0</v>
      </c>
      <c r="M48" s="85">
        <v>217</v>
      </c>
      <c r="N48" s="86">
        <v>507</v>
      </c>
      <c r="O48" s="69">
        <v>162</v>
      </c>
      <c r="P48" s="88">
        <f t="shared" si="9"/>
        <v>0</v>
      </c>
      <c r="Q48" s="89">
        <f t="shared" si="6"/>
        <v>0</v>
      </c>
      <c r="R48" s="89">
        <f t="shared" si="10"/>
        <v>0.2</v>
      </c>
      <c r="S48" s="89">
        <f t="shared" si="11"/>
        <v>0.18181818181818182</v>
      </c>
      <c r="T48" s="89">
        <f t="shared" si="12"/>
        <v>0</v>
      </c>
      <c r="U48" s="89">
        <f t="shared" si="7"/>
        <v>0</v>
      </c>
      <c r="V48" s="222">
        <f t="shared" si="13"/>
        <v>0</v>
      </c>
      <c r="W48" s="91">
        <f t="shared" si="8"/>
        <v>0.08108108108108109</v>
      </c>
      <c r="X48" s="89">
        <v>0.05405405405405406</v>
      </c>
      <c r="Y48" s="71">
        <v>0</v>
      </c>
      <c r="Z48" s="147"/>
      <c r="AA48" s="148"/>
      <c r="AB48" s="59"/>
    </row>
    <row r="49" spans="1:28" s="150" customFormat="1" ht="13.5" customHeight="1">
      <c r="A49" s="353"/>
      <c r="B49" s="134" t="s">
        <v>44</v>
      </c>
      <c r="C49" s="78">
        <v>0</v>
      </c>
      <c r="D49" s="79">
        <v>0</v>
      </c>
      <c r="E49" s="79">
        <v>0</v>
      </c>
      <c r="F49" s="79">
        <v>4</v>
      </c>
      <c r="G49" s="79">
        <v>0</v>
      </c>
      <c r="H49" s="79">
        <v>0</v>
      </c>
      <c r="I49" s="80">
        <v>0</v>
      </c>
      <c r="J49" s="26">
        <f t="shared" si="5"/>
        <v>4</v>
      </c>
      <c r="K49" s="79">
        <v>2</v>
      </c>
      <c r="L49" s="80">
        <v>1</v>
      </c>
      <c r="M49" s="78">
        <v>302</v>
      </c>
      <c r="N49" s="79">
        <v>733</v>
      </c>
      <c r="O49" s="31">
        <v>167</v>
      </c>
      <c r="P49" s="32">
        <f t="shared" si="9"/>
        <v>0</v>
      </c>
      <c r="Q49" s="33">
        <f t="shared" si="6"/>
        <v>0</v>
      </c>
      <c r="R49" s="33">
        <f t="shared" si="10"/>
        <v>0</v>
      </c>
      <c r="S49" s="33">
        <f t="shared" si="11"/>
        <v>0.36363636363636365</v>
      </c>
      <c r="T49" s="33">
        <f t="shared" si="12"/>
        <v>0</v>
      </c>
      <c r="U49" s="33">
        <f t="shared" si="7"/>
        <v>0</v>
      </c>
      <c r="V49" s="34">
        <f t="shared" si="13"/>
        <v>0</v>
      </c>
      <c r="W49" s="35">
        <f t="shared" si="8"/>
        <v>0.10810810810810811</v>
      </c>
      <c r="X49" s="33">
        <v>0.05405405405405406</v>
      </c>
      <c r="Y49" s="56">
        <v>0.02564102564102564</v>
      </c>
      <c r="Z49" s="136"/>
      <c r="AA49" s="137"/>
      <c r="AB49" s="38"/>
    </row>
    <row r="50" spans="1:28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0</v>
      </c>
      <c r="F50" s="79">
        <v>1</v>
      </c>
      <c r="G50" s="79">
        <v>1</v>
      </c>
      <c r="H50" s="79">
        <v>0</v>
      </c>
      <c r="I50" s="80">
        <v>2</v>
      </c>
      <c r="J50" s="26">
        <f t="shared" si="5"/>
        <v>4</v>
      </c>
      <c r="K50" s="79">
        <v>2</v>
      </c>
      <c r="L50" s="80">
        <v>3</v>
      </c>
      <c r="M50" s="78">
        <v>472</v>
      </c>
      <c r="N50" s="79">
        <v>956</v>
      </c>
      <c r="O50" s="135">
        <v>376</v>
      </c>
      <c r="P50" s="32">
        <f t="shared" si="9"/>
        <v>0</v>
      </c>
      <c r="Q50" s="33">
        <f t="shared" si="6"/>
        <v>0</v>
      </c>
      <c r="R50" s="33">
        <f t="shared" si="10"/>
        <v>0</v>
      </c>
      <c r="S50" s="33">
        <f t="shared" si="11"/>
        <v>0.09090909090909091</v>
      </c>
      <c r="T50" s="33">
        <f t="shared" si="12"/>
        <v>0.25</v>
      </c>
      <c r="U50" s="33">
        <f t="shared" si="7"/>
        <v>0</v>
      </c>
      <c r="V50" s="34">
        <f t="shared" si="13"/>
        <v>0.5</v>
      </c>
      <c r="W50" s="35">
        <f t="shared" si="8"/>
        <v>0.10810810810810811</v>
      </c>
      <c r="X50" s="33">
        <v>0.05405405405405406</v>
      </c>
      <c r="Y50" s="56">
        <v>0.07692307692307693</v>
      </c>
      <c r="Z50" s="136"/>
      <c r="AA50" s="137"/>
      <c r="AB50" s="138"/>
    </row>
    <row r="51" spans="1:28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1</v>
      </c>
      <c r="F51" s="79">
        <v>2</v>
      </c>
      <c r="G51" s="79">
        <v>0</v>
      </c>
      <c r="H51" s="79">
        <v>0</v>
      </c>
      <c r="I51" s="80">
        <v>0</v>
      </c>
      <c r="J51" s="26">
        <f t="shared" si="5"/>
        <v>3</v>
      </c>
      <c r="K51" s="79">
        <v>7</v>
      </c>
      <c r="L51" s="80">
        <v>1</v>
      </c>
      <c r="M51" s="78">
        <v>631</v>
      </c>
      <c r="N51" s="79">
        <v>1044</v>
      </c>
      <c r="O51" s="135">
        <v>504</v>
      </c>
      <c r="P51" s="32">
        <f t="shared" si="9"/>
        <v>0</v>
      </c>
      <c r="Q51" s="33">
        <f t="shared" si="6"/>
        <v>0</v>
      </c>
      <c r="R51" s="33">
        <f t="shared" si="10"/>
        <v>0.2</v>
      </c>
      <c r="S51" s="33">
        <f t="shared" si="11"/>
        <v>0.18181818181818182</v>
      </c>
      <c r="T51" s="33">
        <f t="shared" si="12"/>
        <v>0</v>
      </c>
      <c r="U51" s="33">
        <f t="shared" si="7"/>
        <v>0</v>
      </c>
      <c r="V51" s="34">
        <f t="shared" si="13"/>
        <v>0</v>
      </c>
      <c r="W51" s="35">
        <f t="shared" si="8"/>
        <v>0.08108108108108109</v>
      </c>
      <c r="X51" s="33">
        <v>0.1891891891891892</v>
      </c>
      <c r="Y51" s="34">
        <v>0.02564102564102564</v>
      </c>
      <c r="Z51" s="136"/>
      <c r="AA51" s="137"/>
      <c r="AB51" s="138"/>
    </row>
    <row r="52" spans="1:28" s="150" customFormat="1" ht="13.5" customHeight="1">
      <c r="A52" s="354"/>
      <c r="B52" s="139" t="s">
        <v>47</v>
      </c>
      <c r="C52" s="81">
        <v>0</v>
      </c>
      <c r="D52" s="82">
        <v>0</v>
      </c>
      <c r="E52" s="82">
        <v>5</v>
      </c>
      <c r="F52" s="82">
        <v>2</v>
      </c>
      <c r="G52" s="82">
        <v>0</v>
      </c>
      <c r="H52" s="82">
        <v>0</v>
      </c>
      <c r="I52" s="83">
        <v>0</v>
      </c>
      <c r="J52" s="40">
        <f t="shared" si="5"/>
        <v>7</v>
      </c>
      <c r="K52" s="82">
        <v>8</v>
      </c>
      <c r="L52" s="83">
        <v>1</v>
      </c>
      <c r="M52" s="81">
        <v>1084</v>
      </c>
      <c r="N52" s="82">
        <v>1531</v>
      </c>
      <c r="O52" s="140">
        <v>545</v>
      </c>
      <c r="P52" s="46">
        <f t="shared" si="9"/>
        <v>0</v>
      </c>
      <c r="Q52" s="47">
        <f t="shared" si="6"/>
        <v>0</v>
      </c>
      <c r="R52" s="47">
        <f t="shared" si="10"/>
        <v>1</v>
      </c>
      <c r="S52" s="47">
        <f t="shared" si="11"/>
        <v>0.18181818181818182</v>
      </c>
      <c r="T52" s="47">
        <f t="shared" si="12"/>
        <v>0</v>
      </c>
      <c r="U52" s="47">
        <f t="shared" si="7"/>
        <v>0</v>
      </c>
      <c r="V52" s="48">
        <f t="shared" si="13"/>
        <v>0</v>
      </c>
      <c r="W52" s="49">
        <f t="shared" si="8"/>
        <v>0.1891891891891892</v>
      </c>
      <c r="X52" s="47">
        <v>0.21621621621621623</v>
      </c>
      <c r="Y52" s="48">
        <v>0.02564102564102564</v>
      </c>
      <c r="Z52" s="141"/>
      <c r="AA52" s="142"/>
      <c r="AB52" s="143"/>
    </row>
    <row r="53" spans="1:28" s="150" customFormat="1" ht="13.5" customHeight="1">
      <c r="A53" s="352">
        <v>12</v>
      </c>
      <c r="B53" s="134" t="s">
        <v>48</v>
      </c>
      <c r="C53" s="78">
        <v>0</v>
      </c>
      <c r="D53" s="79">
        <v>1</v>
      </c>
      <c r="E53" s="79">
        <v>6</v>
      </c>
      <c r="F53" s="79">
        <v>4</v>
      </c>
      <c r="G53" s="79">
        <v>1</v>
      </c>
      <c r="H53" s="79">
        <v>0</v>
      </c>
      <c r="I53" s="80">
        <v>0</v>
      </c>
      <c r="J53" s="219">
        <f t="shared" si="5"/>
        <v>12</v>
      </c>
      <c r="K53" s="79">
        <v>10</v>
      </c>
      <c r="L53" s="80">
        <v>0</v>
      </c>
      <c r="M53" s="78">
        <v>1887</v>
      </c>
      <c r="N53" s="79">
        <v>1828</v>
      </c>
      <c r="O53" s="135">
        <v>838</v>
      </c>
      <c r="P53" s="32">
        <f t="shared" si="9"/>
        <v>0</v>
      </c>
      <c r="Q53" s="33">
        <f t="shared" si="6"/>
        <v>0.16666666666666666</v>
      </c>
      <c r="R53" s="33">
        <f t="shared" si="10"/>
        <v>1.2</v>
      </c>
      <c r="S53" s="33">
        <f t="shared" si="11"/>
        <v>0.36363636363636365</v>
      </c>
      <c r="T53" s="33">
        <f t="shared" si="12"/>
        <v>0.25</v>
      </c>
      <c r="U53" s="33">
        <f t="shared" si="7"/>
        <v>0</v>
      </c>
      <c r="V53" s="223">
        <f t="shared" si="13"/>
        <v>0</v>
      </c>
      <c r="W53" s="35">
        <f t="shared" si="8"/>
        <v>0.32432432432432434</v>
      </c>
      <c r="X53" s="33">
        <v>0.2702702702702703</v>
      </c>
      <c r="Y53" s="34">
        <v>0</v>
      </c>
      <c r="Z53" s="136"/>
      <c r="AA53" s="137"/>
      <c r="AB53" s="138"/>
    </row>
    <row r="54" spans="1:28" s="150" customFormat="1" ht="13.5" customHeight="1">
      <c r="A54" s="353"/>
      <c r="B54" s="134" t="s">
        <v>49</v>
      </c>
      <c r="C54" s="78">
        <v>0</v>
      </c>
      <c r="D54" s="79">
        <v>3</v>
      </c>
      <c r="E54" s="79">
        <v>4</v>
      </c>
      <c r="F54" s="79">
        <v>5</v>
      </c>
      <c r="G54" s="79">
        <v>0</v>
      </c>
      <c r="H54" s="79">
        <v>0</v>
      </c>
      <c r="I54" s="80">
        <v>0</v>
      </c>
      <c r="J54" s="26">
        <f t="shared" si="5"/>
        <v>12</v>
      </c>
      <c r="K54" s="79">
        <v>17</v>
      </c>
      <c r="L54" s="80">
        <v>2</v>
      </c>
      <c r="M54" s="78">
        <v>2545</v>
      </c>
      <c r="N54" s="79">
        <v>2041</v>
      </c>
      <c r="O54" s="135">
        <v>894</v>
      </c>
      <c r="P54" s="32">
        <f t="shared" si="9"/>
        <v>0</v>
      </c>
      <c r="Q54" s="33">
        <f t="shared" si="6"/>
        <v>0.5</v>
      </c>
      <c r="R54" s="33">
        <f t="shared" si="10"/>
        <v>0.8</v>
      </c>
      <c r="S54" s="33">
        <f t="shared" si="11"/>
        <v>0.45454545454545453</v>
      </c>
      <c r="T54" s="33">
        <f t="shared" si="12"/>
        <v>0</v>
      </c>
      <c r="U54" s="33">
        <f t="shared" si="7"/>
        <v>0</v>
      </c>
      <c r="V54" s="34">
        <f t="shared" si="13"/>
        <v>0</v>
      </c>
      <c r="W54" s="35">
        <f t="shared" si="8"/>
        <v>0.32432432432432434</v>
      </c>
      <c r="X54" s="33">
        <v>0.4594594594594595</v>
      </c>
      <c r="Y54" s="34">
        <v>0.05128205128205128</v>
      </c>
      <c r="Z54" s="136"/>
      <c r="AA54" s="137"/>
      <c r="AB54" s="138"/>
    </row>
    <row r="55" spans="1:28" s="150" customFormat="1" ht="13.5" customHeight="1">
      <c r="A55" s="353"/>
      <c r="B55" s="134" t="s">
        <v>50</v>
      </c>
      <c r="C55" s="78">
        <v>0</v>
      </c>
      <c r="D55" s="79">
        <v>3</v>
      </c>
      <c r="E55" s="79">
        <v>4</v>
      </c>
      <c r="F55" s="79">
        <v>6</v>
      </c>
      <c r="G55" s="79">
        <v>0</v>
      </c>
      <c r="H55" s="79">
        <v>0</v>
      </c>
      <c r="I55" s="80">
        <v>0</v>
      </c>
      <c r="J55" s="26">
        <f t="shared" si="5"/>
        <v>13</v>
      </c>
      <c r="K55" s="79">
        <v>15</v>
      </c>
      <c r="L55" s="80">
        <v>11</v>
      </c>
      <c r="M55" s="78">
        <v>3342</v>
      </c>
      <c r="N55" s="79">
        <v>1879</v>
      </c>
      <c r="O55" s="135">
        <v>951</v>
      </c>
      <c r="P55" s="32">
        <f t="shared" si="9"/>
        <v>0</v>
      </c>
      <c r="Q55" s="33">
        <f t="shared" si="6"/>
        <v>0.5</v>
      </c>
      <c r="R55" s="33">
        <f t="shared" si="10"/>
        <v>0.8</v>
      </c>
      <c r="S55" s="33">
        <f t="shared" si="11"/>
        <v>0.5454545454545454</v>
      </c>
      <c r="T55" s="33">
        <f t="shared" si="12"/>
        <v>0</v>
      </c>
      <c r="U55" s="33">
        <f t="shared" si="7"/>
        <v>0</v>
      </c>
      <c r="V55" s="34">
        <f t="shared" si="13"/>
        <v>0</v>
      </c>
      <c r="W55" s="35">
        <f t="shared" si="8"/>
        <v>0.35135135135135137</v>
      </c>
      <c r="X55" s="33">
        <v>0.40540540540540543</v>
      </c>
      <c r="Y55" s="34">
        <v>0.28205128205128205</v>
      </c>
      <c r="Z55" s="136"/>
      <c r="AA55" s="137"/>
      <c r="AB55" s="138"/>
    </row>
    <row r="56" spans="1:28" s="150" customFormat="1" ht="13.5" customHeight="1">
      <c r="A56" s="353"/>
      <c r="B56" s="134" t="s">
        <v>51</v>
      </c>
      <c r="C56" s="78">
        <v>0</v>
      </c>
      <c r="D56" s="79">
        <v>4</v>
      </c>
      <c r="E56" s="79">
        <v>10</v>
      </c>
      <c r="F56" s="79">
        <v>12</v>
      </c>
      <c r="G56" s="79">
        <v>2</v>
      </c>
      <c r="H56" s="79">
        <v>0</v>
      </c>
      <c r="I56" s="80">
        <v>0</v>
      </c>
      <c r="J56" s="26">
        <f t="shared" si="5"/>
        <v>28</v>
      </c>
      <c r="K56" s="79">
        <v>24</v>
      </c>
      <c r="L56" s="80">
        <v>10</v>
      </c>
      <c r="M56" s="78">
        <v>3977</v>
      </c>
      <c r="N56" s="79">
        <v>1535</v>
      </c>
      <c r="O56" s="135">
        <v>912</v>
      </c>
      <c r="P56" s="32">
        <f t="shared" si="9"/>
        <v>0</v>
      </c>
      <c r="Q56" s="33">
        <f t="shared" si="6"/>
        <v>0.6666666666666666</v>
      </c>
      <c r="R56" s="33">
        <f t="shared" si="10"/>
        <v>2</v>
      </c>
      <c r="S56" s="33">
        <f t="shared" si="11"/>
        <v>1.0909090909090908</v>
      </c>
      <c r="T56" s="33">
        <f t="shared" si="12"/>
        <v>0.5</v>
      </c>
      <c r="U56" s="33">
        <f t="shared" si="7"/>
        <v>0</v>
      </c>
      <c r="V56" s="34">
        <f t="shared" si="13"/>
        <v>0</v>
      </c>
      <c r="W56" s="35">
        <f t="shared" si="8"/>
        <v>0.7567567567567568</v>
      </c>
      <c r="X56" s="33">
        <v>0.6486486486486487</v>
      </c>
      <c r="Y56" s="34">
        <v>0.2564102564102564</v>
      </c>
      <c r="Z56" s="136"/>
      <c r="AA56" s="137"/>
      <c r="AB56" s="138"/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8</v>
      </c>
      <c r="M57" s="230"/>
      <c r="N57" s="312"/>
      <c r="O57" s="310">
        <v>554</v>
      </c>
      <c r="P57" s="266"/>
      <c r="Q57" s="265">
        <f t="shared" si="6"/>
        <v>0</v>
      </c>
      <c r="R57" s="265"/>
      <c r="S57" s="265"/>
      <c r="T57" s="265"/>
      <c r="U57" s="265">
        <f t="shared" si="7"/>
        <v>0</v>
      </c>
      <c r="V57" s="267"/>
      <c r="W57" s="259"/>
      <c r="X57" s="265"/>
      <c r="Y57" s="311">
        <v>0.20512820512820512</v>
      </c>
      <c r="Z57" s="235"/>
      <c r="AA57" s="265"/>
      <c r="AB57" s="313"/>
    </row>
    <row r="58" spans="1:31" s="150" customFormat="1" ht="15.75" customHeight="1">
      <c r="A58" s="356" t="s">
        <v>61</v>
      </c>
      <c r="B58" s="357"/>
      <c r="C58" s="92">
        <f aca="true" t="shared" si="14" ref="C58:I58">SUM(C5:C57)</f>
        <v>0</v>
      </c>
      <c r="D58" s="93">
        <f t="shared" si="14"/>
        <v>17</v>
      </c>
      <c r="E58" s="93">
        <f t="shared" si="14"/>
        <v>70</v>
      </c>
      <c r="F58" s="93">
        <f t="shared" si="14"/>
        <v>155</v>
      </c>
      <c r="G58" s="93">
        <f t="shared" si="14"/>
        <v>8</v>
      </c>
      <c r="H58" s="93">
        <f t="shared" si="14"/>
        <v>0</v>
      </c>
      <c r="I58" s="94">
        <f t="shared" si="14"/>
        <v>46</v>
      </c>
      <c r="J58" s="276">
        <f>SUM(J5:J56)</f>
        <v>296</v>
      </c>
      <c r="K58" s="93">
        <v>170</v>
      </c>
      <c r="L58" s="94">
        <v>116</v>
      </c>
      <c r="M58" s="92">
        <v>23086</v>
      </c>
      <c r="N58" s="93">
        <v>17327</v>
      </c>
      <c r="O58" s="151">
        <v>9074</v>
      </c>
      <c r="P58" s="98">
        <f>C58/3</f>
        <v>0</v>
      </c>
      <c r="Q58" s="99">
        <f t="shared" si="6"/>
        <v>2.8333333333333335</v>
      </c>
      <c r="R58" s="99">
        <f>E58/5</f>
        <v>14</v>
      </c>
      <c r="S58" s="99">
        <f>F58/11</f>
        <v>14.090909090909092</v>
      </c>
      <c r="T58" s="99">
        <f>G58/4</f>
        <v>2</v>
      </c>
      <c r="U58" s="99">
        <f t="shared" si="7"/>
        <v>0</v>
      </c>
      <c r="V58" s="152">
        <f>I58/4</f>
        <v>11.5</v>
      </c>
      <c r="W58" s="101">
        <f>(SUM(J5:J56)/37)</f>
        <v>8</v>
      </c>
      <c r="X58" s="99">
        <v>4.533610533610533</v>
      </c>
      <c r="Y58" s="100">
        <v>2.9743589743589745</v>
      </c>
      <c r="Z58" s="101"/>
      <c r="AA58" s="99">
        <v>0</v>
      </c>
      <c r="AB58" s="152"/>
      <c r="AE58" s="305"/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L59" s="253" t="s">
        <v>121</v>
      </c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26:A30"/>
    <mergeCell ref="A31:A34"/>
    <mergeCell ref="A35:A39"/>
    <mergeCell ref="A40:A43"/>
    <mergeCell ref="P2:AB2"/>
    <mergeCell ref="C2:O2"/>
    <mergeCell ref="C3:I3"/>
    <mergeCell ref="J3:L3"/>
    <mergeCell ref="P3:V3"/>
    <mergeCell ref="W3:Y3"/>
    <mergeCell ref="M3:O3"/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24"/>
  </sheetPr>
  <dimension ref="A1:AA59"/>
  <sheetViews>
    <sheetView showZeros="0" zoomScale="68" zoomScaleNormal="68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9" customFormat="1" ht="18" customHeight="1">
      <c r="A2" s="158"/>
      <c r="B2" s="327" t="s">
        <v>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24" t="s">
        <v>84</v>
      </c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4"/>
    </row>
    <row r="3" spans="1:27" s="109" customFormat="1" ht="18" customHeight="1">
      <c r="A3" s="159"/>
      <c r="B3" s="329" t="s">
        <v>108</v>
      </c>
      <c r="C3" s="330"/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29" t="s">
        <v>108</v>
      </c>
      <c r="P3" s="330"/>
      <c r="Q3" s="330"/>
      <c r="R3" s="330"/>
      <c r="S3" s="330"/>
      <c r="T3" s="330"/>
      <c r="U3" s="330"/>
      <c r="V3" s="333" t="s">
        <v>58</v>
      </c>
      <c r="W3" s="334"/>
      <c r="X3" s="334"/>
      <c r="Y3" s="347" t="s">
        <v>59</v>
      </c>
      <c r="Z3" s="348"/>
      <c r="AA3" s="349"/>
    </row>
    <row r="4" spans="1:27" s="118" customFormat="1" ht="82.5" customHeight="1">
      <c r="A4" s="160" t="s">
        <v>54</v>
      </c>
      <c r="B4" s="124" t="s">
        <v>93</v>
      </c>
      <c r="C4" s="125" t="s">
        <v>101</v>
      </c>
      <c r="D4" s="125" t="s">
        <v>97</v>
      </c>
      <c r="E4" s="125" t="s">
        <v>87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24" t="s">
        <v>93</v>
      </c>
      <c r="P4" s="125" t="s">
        <v>101</v>
      </c>
      <c r="Q4" s="125" t="s">
        <v>97</v>
      </c>
      <c r="R4" s="125" t="s">
        <v>87</v>
      </c>
      <c r="S4" s="125" t="s">
        <v>98</v>
      </c>
      <c r="T4" s="125" t="s">
        <v>99</v>
      </c>
      <c r="U4" s="126" t="s">
        <v>100</v>
      </c>
      <c r="V4" s="112">
        <v>2006</v>
      </c>
      <c r="W4" s="113">
        <v>2005</v>
      </c>
      <c r="X4" s="114">
        <v>2004</v>
      </c>
      <c r="Y4" s="112">
        <v>2006</v>
      </c>
      <c r="Z4" s="113">
        <v>2005</v>
      </c>
      <c r="AA4" s="128">
        <v>2004</v>
      </c>
    </row>
    <row r="5" spans="1:27" s="119" customFormat="1" ht="18" customHeight="1">
      <c r="A5" s="166" t="s">
        <v>0</v>
      </c>
      <c r="B5" s="167">
        <v>3</v>
      </c>
      <c r="C5" s="168">
        <v>2</v>
      </c>
      <c r="D5" s="168">
        <v>2</v>
      </c>
      <c r="E5" s="168">
        <v>5</v>
      </c>
      <c r="F5" s="168"/>
      <c r="G5" s="168"/>
      <c r="H5" s="169"/>
      <c r="I5" s="167">
        <v>12</v>
      </c>
      <c r="J5" s="168">
        <v>16</v>
      </c>
      <c r="K5" s="169">
        <v>18</v>
      </c>
      <c r="L5" s="294">
        <v>2612</v>
      </c>
      <c r="M5" s="170">
        <v>2885</v>
      </c>
      <c r="N5" s="171">
        <v>3110</v>
      </c>
      <c r="O5" s="172">
        <f>B5/1</f>
        <v>3</v>
      </c>
      <c r="P5" s="173">
        <f>C5/2</f>
        <v>1</v>
      </c>
      <c r="Q5" s="173">
        <f aca="true" t="shared" si="0" ref="Q5:Q16">D5/1</f>
        <v>2</v>
      </c>
      <c r="R5" s="173">
        <f>E5/4</f>
        <v>1.25</v>
      </c>
      <c r="S5" s="173">
        <f aca="true" t="shared" si="1" ref="S5:S17">F5/1</f>
        <v>0</v>
      </c>
      <c r="T5" s="173">
        <f aca="true" t="shared" si="2" ref="T5:T17">G5/1</f>
        <v>0</v>
      </c>
      <c r="U5" s="174">
        <f aca="true" t="shared" si="3" ref="U5:U17">H5/1</f>
        <v>0</v>
      </c>
      <c r="V5" s="172">
        <f>I5/11</f>
        <v>1.0909090909090908</v>
      </c>
      <c r="W5" s="173">
        <v>1.4545454545454546</v>
      </c>
      <c r="X5" s="174">
        <v>1.6363636363636365</v>
      </c>
      <c r="Y5" s="295">
        <v>2.851528384279476</v>
      </c>
      <c r="Z5" s="173">
        <v>3.118918918918919</v>
      </c>
      <c r="AA5" s="175">
        <v>3.38043478260869</v>
      </c>
    </row>
    <row r="6" spans="1:27" s="119" customFormat="1" ht="18" customHeight="1">
      <c r="A6" s="176" t="s">
        <v>1</v>
      </c>
      <c r="B6" s="177">
        <v>2</v>
      </c>
      <c r="C6" s="178"/>
      <c r="D6" s="178"/>
      <c r="E6" s="178">
        <v>6</v>
      </c>
      <c r="F6" s="178">
        <v>1</v>
      </c>
      <c r="G6" s="178"/>
      <c r="H6" s="179"/>
      <c r="I6" s="177">
        <v>9</v>
      </c>
      <c r="J6" s="178">
        <v>21</v>
      </c>
      <c r="K6" s="179">
        <v>8</v>
      </c>
      <c r="L6" s="186">
        <v>2552</v>
      </c>
      <c r="M6" s="180">
        <v>2659</v>
      </c>
      <c r="N6" s="181">
        <v>2895</v>
      </c>
      <c r="O6" s="182">
        <f aca="true" t="shared" si="4" ref="O6:O16">B6/1</f>
        <v>2</v>
      </c>
      <c r="P6" s="183">
        <f aca="true" t="shared" si="5" ref="P6:P17">C6/2</f>
        <v>0</v>
      </c>
      <c r="Q6" s="183">
        <f t="shared" si="0"/>
        <v>0</v>
      </c>
      <c r="R6" s="183">
        <f aca="true" t="shared" si="6" ref="R6:R16">E6/4</f>
        <v>1.5</v>
      </c>
      <c r="S6" s="183">
        <f t="shared" si="1"/>
        <v>1</v>
      </c>
      <c r="T6" s="183">
        <f t="shared" si="2"/>
        <v>0</v>
      </c>
      <c r="U6" s="184">
        <f t="shared" si="3"/>
        <v>0</v>
      </c>
      <c r="V6" s="182">
        <f>I6/11</f>
        <v>0.8181818181818182</v>
      </c>
      <c r="W6" s="183">
        <v>1.9090909090909092</v>
      </c>
      <c r="X6" s="184">
        <v>0.7272727272727273</v>
      </c>
      <c r="Y6" s="190">
        <v>2.7799564270152506</v>
      </c>
      <c r="Z6" s="183">
        <v>2.8714902807775378</v>
      </c>
      <c r="AA6" s="185">
        <v>3.1639344262295</v>
      </c>
    </row>
    <row r="7" spans="1:27" s="119" customFormat="1" ht="18" customHeight="1">
      <c r="A7" s="176" t="s">
        <v>2</v>
      </c>
      <c r="B7" s="177">
        <v>3</v>
      </c>
      <c r="C7" s="178">
        <v>4</v>
      </c>
      <c r="D7" s="178">
        <v>2</v>
      </c>
      <c r="E7" s="178">
        <v>7</v>
      </c>
      <c r="F7" s="178">
        <v>1</v>
      </c>
      <c r="G7" s="178"/>
      <c r="H7" s="179"/>
      <c r="I7" s="177">
        <v>17</v>
      </c>
      <c r="J7" s="178">
        <v>19</v>
      </c>
      <c r="K7" s="179">
        <v>20</v>
      </c>
      <c r="L7" s="186">
        <v>2751</v>
      </c>
      <c r="M7" s="180">
        <v>2849</v>
      </c>
      <c r="N7" s="181">
        <v>3086</v>
      </c>
      <c r="O7" s="182">
        <f t="shared" si="4"/>
        <v>3</v>
      </c>
      <c r="P7" s="183">
        <f t="shared" si="5"/>
        <v>2</v>
      </c>
      <c r="Q7" s="183">
        <f t="shared" si="0"/>
        <v>2</v>
      </c>
      <c r="R7" s="183">
        <f t="shared" si="6"/>
        <v>1.75</v>
      </c>
      <c r="S7" s="183">
        <f t="shared" si="1"/>
        <v>1</v>
      </c>
      <c r="T7" s="183">
        <f t="shared" si="2"/>
        <v>0</v>
      </c>
      <c r="U7" s="184">
        <f t="shared" si="3"/>
        <v>0</v>
      </c>
      <c r="V7" s="182">
        <f aca="true" t="shared" si="7" ref="V7:V16">I7/11</f>
        <v>1.5454545454545454</v>
      </c>
      <c r="W7" s="183">
        <v>1.7272727272727273</v>
      </c>
      <c r="X7" s="184">
        <v>1.8181818181818181</v>
      </c>
      <c r="Y7" s="190">
        <v>3.0197585071350166</v>
      </c>
      <c r="Z7" s="183">
        <v>3.063440860215054</v>
      </c>
      <c r="AA7" s="185">
        <v>3.36532170119956</v>
      </c>
    </row>
    <row r="8" spans="1:27" s="119" customFormat="1" ht="18" customHeight="1">
      <c r="A8" s="176" t="s">
        <v>3</v>
      </c>
      <c r="B8" s="177">
        <v>2</v>
      </c>
      <c r="C8" s="178">
        <v>3</v>
      </c>
      <c r="D8" s="178">
        <v>1</v>
      </c>
      <c r="E8" s="178">
        <v>2</v>
      </c>
      <c r="F8" s="178">
        <v>2</v>
      </c>
      <c r="G8" s="178"/>
      <c r="H8" s="179"/>
      <c r="I8" s="177">
        <v>10</v>
      </c>
      <c r="J8" s="178">
        <v>11</v>
      </c>
      <c r="K8" s="179">
        <v>16</v>
      </c>
      <c r="L8" s="186">
        <v>2603</v>
      </c>
      <c r="M8" s="180">
        <v>2674</v>
      </c>
      <c r="N8" s="181">
        <v>3054</v>
      </c>
      <c r="O8" s="182">
        <f t="shared" si="4"/>
        <v>2</v>
      </c>
      <c r="P8" s="183">
        <f t="shared" si="5"/>
        <v>1.5</v>
      </c>
      <c r="Q8" s="183">
        <f t="shared" si="0"/>
        <v>1</v>
      </c>
      <c r="R8" s="183">
        <f t="shared" si="6"/>
        <v>0.5</v>
      </c>
      <c r="S8" s="183">
        <f t="shared" si="1"/>
        <v>2</v>
      </c>
      <c r="T8" s="183">
        <f t="shared" si="2"/>
        <v>0</v>
      </c>
      <c r="U8" s="184">
        <f t="shared" si="3"/>
        <v>0</v>
      </c>
      <c r="V8" s="182">
        <f t="shared" si="7"/>
        <v>0.9090909090909091</v>
      </c>
      <c r="W8" s="183">
        <v>1</v>
      </c>
      <c r="X8" s="184">
        <v>1.4545454545454546</v>
      </c>
      <c r="Y8" s="190">
        <v>2.742887249736565</v>
      </c>
      <c r="Z8" s="183">
        <v>2.856837606837607</v>
      </c>
      <c r="AA8" s="185">
        <v>3.34135667396061</v>
      </c>
    </row>
    <row r="9" spans="1:27" s="119" customFormat="1" ht="18" customHeight="1">
      <c r="A9" s="176" t="s">
        <v>4</v>
      </c>
      <c r="B9" s="177">
        <v>3</v>
      </c>
      <c r="C9" s="178">
        <v>3</v>
      </c>
      <c r="D9" s="178">
        <v>2</v>
      </c>
      <c r="E9" s="178">
        <v>6</v>
      </c>
      <c r="F9" s="178">
        <v>3</v>
      </c>
      <c r="G9" s="178"/>
      <c r="H9" s="179"/>
      <c r="I9" s="177">
        <v>17</v>
      </c>
      <c r="J9" s="178">
        <v>12</v>
      </c>
      <c r="K9" s="179">
        <v>18</v>
      </c>
      <c r="L9" s="186">
        <v>2848</v>
      </c>
      <c r="M9" s="180">
        <v>2876</v>
      </c>
      <c r="N9" s="181">
        <v>3193</v>
      </c>
      <c r="O9" s="182">
        <f t="shared" si="4"/>
        <v>3</v>
      </c>
      <c r="P9" s="183">
        <f t="shared" si="5"/>
        <v>1.5</v>
      </c>
      <c r="Q9" s="183">
        <f t="shared" si="0"/>
        <v>2</v>
      </c>
      <c r="R9" s="183">
        <f t="shared" si="6"/>
        <v>1.5</v>
      </c>
      <c r="S9" s="183">
        <f t="shared" si="1"/>
        <v>3</v>
      </c>
      <c r="T9" s="183">
        <f t="shared" si="2"/>
        <v>0</v>
      </c>
      <c r="U9" s="184">
        <f t="shared" si="3"/>
        <v>0</v>
      </c>
      <c r="V9" s="182">
        <f t="shared" si="7"/>
        <v>1.5454545454545454</v>
      </c>
      <c r="W9" s="183">
        <v>1.0909090909090908</v>
      </c>
      <c r="X9" s="184">
        <v>1.6363636363636365</v>
      </c>
      <c r="Y9" s="190">
        <v>2.988457502623295</v>
      </c>
      <c r="Z9" s="183">
        <v>3.072649572649573</v>
      </c>
      <c r="AA9" s="185">
        <v>3.48200654307524</v>
      </c>
    </row>
    <row r="10" spans="1:27" s="145" customFormat="1" ht="18" customHeight="1">
      <c r="A10" s="176" t="s">
        <v>5</v>
      </c>
      <c r="B10" s="186">
        <v>2</v>
      </c>
      <c r="C10" s="187">
        <v>2</v>
      </c>
      <c r="D10" s="187">
        <v>3</v>
      </c>
      <c r="E10" s="187">
        <v>12</v>
      </c>
      <c r="F10" s="187">
        <v>2</v>
      </c>
      <c r="G10" s="187"/>
      <c r="H10" s="188"/>
      <c r="I10" s="186">
        <v>21</v>
      </c>
      <c r="J10" s="187">
        <v>16</v>
      </c>
      <c r="K10" s="188">
        <v>16</v>
      </c>
      <c r="L10" s="186">
        <v>2899</v>
      </c>
      <c r="M10" s="187">
        <v>3248</v>
      </c>
      <c r="N10" s="189">
        <v>3450</v>
      </c>
      <c r="O10" s="190">
        <f t="shared" si="4"/>
        <v>2</v>
      </c>
      <c r="P10" s="191">
        <f t="shared" si="5"/>
        <v>1</v>
      </c>
      <c r="Q10" s="191">
        <f t="shared" si="0"/>
        <v>3</v>
      </c>
      <c r="R10" s="191">
        <f t="shared" si="6"/>
        <v>3</v>
      </c>
      <c r="S10" s="191">
        <f t="shared" si="1"/>
        <v>2</v>
      </c>
      <c r="T10" s="191">
        <f t="shared" si="2"/>
        <v>0</v>
      </c>
      <c r="U10" s="192">
        <f t="shared" si="3"/>
        <v>0</v>
      </c>
      <c r="V10" s="190">
        <f t="shared" si="7"/>
        <v>1.9090909090909092</v>
      </c>
      <c r="W10" s="191">
        <v>1.4545454545454546</v>
      </c>
      <c r="X10" s="192">
        <v>1.4545454545454546</v>
      </c>
      <c r="Y10" s="190">
        <v>3.051578947368421</v>
      </c>
      <c r="Z10" s="191">
        <v>3.47008547008547</v>
      </c>
      <c r="AA10" s="193">
        <v>3.76226826608506</v>
      </c>
    </row>
    <row r="11" spans="1:27" s="145" customFormat="1" ht="18" customHeight="1">
      <c r="A11" s="176" t="s">
        <v>6</v>
      </c>
      <c r="B11" s="186"/>
      <c r="C11" s="187">
        <v>1</v>
      </c>
      <c r="D11" s="187"/>
      <c r="E11" s="187">
        <v>9</v>
      </c>
      <c r="F11" s="187">
        <v>3</v>
      </c>
      <c r="G11" s="187"/>
      <c r="H11" s="188"/>
      <c r="I11" s="186">
        <v>13</v>
      </c>
      <c r="J11" s="187">
        <v>16</v>
      </c>
      <c r="K11" s="188">
        <v>28</v>
      </c>
      <c r="L11" s="186">
        <v>2792</v>
      </c>
      <c r="M11" s="187">
        <v>3146</v>
      </c>
      <c r="N11" s="189">
        <v>3701</v>
      </c>
      <c r="O11" s="190">
        <f t="shared" si="4"/>
        <v>0</v>
      </c>
      <c r="P11" s="191">
        <f t="shared" si="5"/>
        <v>0.5</v>
      </c>
      <c r="Q11" s="191">
        <f t="shared" si="0"/>
        <v>0</v>
      </c>
      <c r="R11" s="191">
        <f t="shared" si="6"/>
        <v>2.25</v>
      </c>
      <c r="S11" s="191">
        <f t="shared" si="1"/>
        <v>3</v>
      </c>
      <c r="T11" s="191">
        <f t="shared" si="2"/>
        <v>0</v>
      </c>
      <c r="U11" s="192">
        <f t="shared" si="3"/>
        <v>0</v>
      </c>
      <c r="V11" s="190">
        <f t="shared" si="7"/>
        <v>1.1818181818181819</v>
      </c>
      <c r="W11" s="191">
        <v>1.4545454545454546</v>
      </c>
      <c r="X11" s="192">
        <v>2.5454545454545454</v>
      </c>
      <c r="Y11" s="190">
        <v>2.9451476793248945</v>
      </c>
      <c r="Z11" s="191">
        <v>3.371918542336549</v>
      </c>
      <c r="AA11" s="193">
        <v>4.04480874316939</v>
      </c>
    </row>
    <row r="12" spans="1:27" s="145" customFormat="1" ht="18" customHeight="1">
      <c r="A12" s="176" t="s">
        <v>7</v>
      </c>
      <c r="B12" s="186"/>
      <c r="C12" s="187">
        <v>2</v>
      </c>
      <c r="D12" s="187">
        <v>3</v>
      </c>
      <c r="E12" s="187">
        <v>10</v>
      </c>
      <c r="F12" s="187">
        <v>2</v>
      </c>
      <c r="G12" s="187"/>
      <c r="H12" s="188"/>
      <c r="I12" s="186">
        <v>17</v>
      </c>
      <c r="J12" s="187">
        <v>13</v>
      </c>
      <c r="K12" s="188">
        <v>19</v>
      </c>
      <c r="L12" s="186">
        <v>2793</v>
      </c>
      <c r="M12" s="187">
        <v>3245</v>
      </c>
      <c r="N12" s="189">
        <v>3359</v>
      </c>
      <c r="O12" s="190">
        <f t="shared" si="4"/>
        <v>0</v>
      </c>
      <c r="P12" s="191">
        <f t="shared" si="5"/>
        <v>1</v>
      </c>
      <c r="Q12" s="191">
        <f t="shared" si="0"/>
        <v>3</v>
      </c>
      <c r="R12" s="191">
        <f t="shared" si="6"/>
        <v>2.5</v>
      </c>
      <c r="S12" s="191">
        <f t="shared" si="1"/>
        <v>2</v>
      </c>
      <c r="T12" s="191">
        <f t="shared" si="2"/>
        <v>0</v>
      </c>
      <c r="U12" s="192">
        <f t="shared" si="3"/>
        <v>0</v>
      </c>
      <c r="V12" s="190">
        <f t="shared" si="7"/>
        <v>1.5454545454545454</v>
      </c>
      <c r="W12" s="191">
        <v>1.1818181818181819</v>
      </c>
      <c r="X12" s="192">
        <v>1.7272727272727273</v>
      </c>
      <c r="Y12" s="190">
        <v>2.9276729559748427</v>
      </c>
      <c r="Z12" s="191">
        <v>3.478027867095391</v>
      </c>
      <c r="AA12" s="193">
        <v>3.67103825136612</v>
      </c>
    </row>
    <row r="13" spans="1:27" s="145" customFormat="1" ht="18" customHeight="1">
      <c r="A13" s="176" t="s">
        <v>8</v>
      </c>
      <c r="B13" s="186">
        <v>2</v>
      </c>
      <c r="C13" s="187">
        <v>1</v>
      </c>
      <c r="D13" s="187">
        <v>3</v>
      </c>
      <c r="E13" s="187">
        <v>15</v>
      </c>
      <c r="F13" s="187">
        <v>2</v>
      </c>
      <c r="G13" s="187"/>
      <c r="H13" s="188"/>
      <c r="I13" s="186">
        <v>23</v>
      </c>
      <c r="J13" s="187">
        <v>11</v>
      </c>
      <c r="K13" s="188">
        <v>19</v>
      </c>
      <c r="L13" s="186">
        <v>2739</v>
      </c>
      <c r="M13" s="187">
        <v>3202</v>
      </c>
      <c r="N13" s="189">
        <v>3345</v>
      </c>
      <c r="O13" s="190">
        <f t="shared" si="4"/>
        <v>2</v>
      </c>
      <c r="P13" s="191">
        <f t="shared" si="5"/>
        <v>0.5</v>
      </c>
      <c r="Q13" s="191">
        <f t="shared" si="0"/>
        <v>3</v>
      </c>
      <c r="R13" s="191">
        <f t="shared" si="6"/>
        <v>3.75</v>
      </c>
      <c r="S13" s="191">
        <f t="shared" si="1"/>
        <v>2</v>
      </c>
      <c r="T13" s="191">
        <f t="shared" si="2"/>
        <v>0</v>
      </c>
      <c r="U13" s="192">
        <f t="shared" si="3"/>
        <v>0</v>
      </c>
      <c r="V13" s="190">
        <f t="shared" si="7"/>
        <v>2.090909090909091</v>
      </c>
      <c r="W13" s="191">
        <v>1</v>
      </c>
      <c r="X13" s="192">
        <v>1.7272727272727273</v>
      </c>
      <c r="Y13" s="190">
        <v>2.8801261829652995</v>
      </c>
      <c r="Z13" s="191">
        <v>3.4356223175965663</v>
      </c>
      <c r="AA13" s="193">
        <v>3.64776444929116</v>
      </c>
    </row>
    <row r="14" spans="1:27" s="145" customFormat="1" ht="18" customHeight="1">
      <c r="A14" s="176" t="s">
        <v>9</v>
      </c>
      <c r="B14" s="186">
        <v>2</v>
      </c>
      <c r="C14" s="187">
        <v>1</v>
      </c>
      <c r="D14" s="187">
        <v>1</v>
      </c>
      <c r="E14" s="187">
        <v>13</v>
      </c>
      <c r="F14" s="187">
        <v>2</v>
      </c>
      <c r="G14" s="187"/>
      <c r="H14" s="188"/>
      <c r="I14" s="186">
        <v>19</v>
      </c>
      <c r="J14" s="187">
        <v>13</v>
      </c>
      <c r="K14" s="188">
        <v>21</v>
      </c>
      <c r="L14" s="186">
        <v>2751</v>
      </c>
      <c r="M14" s="187">
        <v>3005</v>
      </c>
      <c r="N14" s="189">
        <v>3095</v>
      </c>
      <c r="O14" s="190">
        <f t="shared" si="4"/>
        <v>2</v>
      </c>
      <c r="P14" s="191">
        <f t="shared" si="5"/>
        <v>0.5</v>
      </c>
      <c r="Q14" s="191">
        <f t="shared" si="0"/>
        <v>1</v>
      </c>
      <c r="R14" s="191">
        <f t="shared" si="6"/>
        <v>3.25</v>
      </c>
      <c r="S14" s="191">
        <f t="shared" si="1"/>
        <v>2</v>
      </c>
      <c r="T14" s="191">
        <f t="shared" si="2"/>
        <v>0</v>
      </c>
      <c r="U14" s="192">
        <f t="shared" si="3"/>
        <v>0</v>
      </c>
      <c r="V14" s="190">
        <f t="shared" si="7"/>
        <v>1.7272727272727273</v>
      </c>
      <c r="W14" s="191">
        <v>1.1818181818181819</v>
      </c>
      <c r="X14" s="192">
        <v>1.9090909090909092</v>
      </c>
      <c r="Y14" s="190">
        <v>3.0197585071350166</v>
      </c>
      <c r="Z14" s="191">
        <v>3.2242489270386265</v>
      </c>
      <c r="AA14" s="193">
        <v>3.38992332968236</v>
      </c>
    </row>
    <row r="15" spans="1:27" s="145" customFormat="1" ht="18" customHeight="1">
      <c r="A15" s="176" t="s">
        <v>10</v>
      </c>
      <c r="B15" s="186">
        <v>2</v>
      </c>
      <c r="C15" s="187"/>
      <c r="D15" s="187"/>
      <c r="E15" s="187">
        <v>11</v>
      </c>
      <c r="F15" s="187">
        <v>1</v>
      </c>
      <c r="G15" s="187"/>
      <c r="H15" s="188"/>
      <c r="I15" s="186">
        <v>14</v>
      </c>
      <c r="J15" s="187">
        <v>12</v>
      </c>
      <c r="K15" s="188">
        <v>23</v>
      </c>
      <c r="L15" s="186">
        <v>2424</v>
      </c>
      <c r="M15" s="187">
        <v>2755</v>
      </c>
      <c r="N15" s="189">
        <v>2922</v>
      </c>
      <c r="O15" s="190">
        <f t="shared" si="4"/>
        <v>2</v>
      </c>
      <c r="P15" s="191">
        <f t="shared" si="5"/>
        <v>0</v>
      </c>
      <c r="Q15" s="191">
        <f t="shared" si="0"/>
        <v>0</v>
      </c>
      <c r="R15" s="191">
        <f t="shared" si="6"/>
        <v>2.75</v>
      </c>
      <c r="S15" s="191">
        <f t="shared" si="1"/>
        <v>1</v>
      </c>
      <c r="T15" s="191">
        <f t="shared" si="2"/>
        <v>0</v>
      </c>
      <c r="U15" s="192">
        <f t="shared" si="3"/>
        <v>0</v>
      </c>
      <c r="V15" s="190">
        <f t="shared" si="7"/>
        <v>1.2727272727272727</v>
      </c>
      <c r="W15" s="191">
        <v>1.0909090909090908</v>
      </c>
      <c r="X15" s="192">
        <v>2.090909090909091</v>
      </c>
      <c r="Y15" s="190">
        <v>2.5569620253164556</v>
      </c>
      <c r="Z15" s="191">
        <v>2.9623655913978495</v>
      </c>
      <c r="AA15" s="193">
        <v>3.18995633187772</v>
      </c>
    </row>
    <row r="16" spans="1:27" s="145" customFormat="1" ht="18" customHeight="1">
      <c r="A16" s="194" t="s">
        <v>11</v>
      </c>
      <c r="B16" s="195">
        <v>1</v>
      </c>
      <c r="C16" s="196">
        <v>1</v>
      </c>
      <c r="D16" s="196">
        <v>2</v>
      </c>
      <c r="E16" s="196">
        <v>11</v>
      </c>
      <c r="F16" s="196">
        <v>1</v>
      </c>
      <c r="G16" s="196"/>
      <c r="H16" s="197"/>
      <c r="I16" s="195">
        <v>16</v>
      </c>
      <c r="J16" s="196">
        <v>17</v>
      </c>
      <c r="K16" s="197">
        <v>12</v>
      </c>
      <c r="L16" s="195">
        <v>2283</v>
      </c>
      <c r="M16" s="196">
        <v>2513</v>
      </c>
      <c r="N16" s="198">
        <v>2945</v>
      </c>
      <c r="O16" s="199">
        <f t="shared" si="4"/>
        <v>1</v>
      </c>
      <c r="P16" s="200">
        <f t="shared" si="5"/>
        <v>0.5</v>
      </c>
      <c r="Q16" s="200">
        <f t="shared" si="0"/>
        <v>2</v>
      </c>
      <c r="R16" s="200">
        <f t="shared" si="6"/>
        <v>2.75</v>
      </c>
      <c r="S16" s="200">
        <f t="shared" si="1"/>
        <v>1</v>
      </c>
      <c r="T16" s="200">
        <f t="shared" si="2"/>
        <v>0</v>
      </c>
      <c r="U16" s="201">
        <f t="shared" si="3"/>
        <v>0</v>
      </c>
      <c r="V16" s="199">
        <f t="shared" si="7"/>
        <v>1.4545454545454546</v>
      </c>
      <c r="W16" s="200">
        <v>1.5454545454545454</v>
      </c>
      <c r="X16" s="201">
        <v>1.0909090909090908</v>
      </c>
      <c r="Y16" s="199">
        <v>2.4133192389006344</v>
      </c>
      <c r="Z16" s="200">
        <v>2.7138228941684663</v>
      </c>
      <c r="AA16" s="202">
        <v>3.2150655021834</v>
      </c>
    </row>
    <row r="17" spans="1:27" s="150" customFormat="1" ht="21" customHeight="1">
      <c r="A17" s="161" t="s">
        <v>61</v>
      </c>
      <c r="B17" s="92">
        <f aca="true" t="shared" si="8" ref="B17:H17">SUM(B5:B16)</f>
        <v>22</v>
      </c>
      <c r="C17" s="93">
        <f t="shared" si="8"/>
        <v>20</v>
      </c>
      <c r="D17" s="93">
        <f t="shared" si="8"/>
        <v>19</v>
      </c>
      <c r="E17" s="93">
        <f t="shared" si="8"/>
        <v>107</v>
      </c>
      <c r="F17" s="93">
        <f t="shared" si="8"/>
        <v>20</v>
      </c>
      <c r="G17" s="93">
        <f t="shared" si="8"/>
        <v>0</v>
      </c>
      <c r="H17" s="94">
        <f t="shared" si="8"/>
        <v>0</v>
      </c>
      <c r="I17" s="92">
        <f>SUM(B17:H17)</f>
        <v>188</v>
      </c>
      <c r="J17" s="93">
        <v>177</v>
      </c>
      <c r="K17" s="94">
        <v>218</v>
      </c>
      <c r="L17" s="95">
        <f>SUM(L5:L16)</f>
        <v>32047</v>
      </c>
      <c r="M17" s="93">
        <f>SUM(M5:M16)</f>
        <v>35057</v>
      </c>
      <c r="N17" s="151">
        <v>38155</v>
      </c>
      <c r="O17" s="162">
        <f>B17/1</f>
        <v>22</v>
      </c>
      <c r="P17" s="163">
        <f t="shared" si="5"/>
        <v>10</v>
      </c>
      <c r="Q17" s="163">
        <f>D17/1</f>
        <v>19</v>
      </c>
      <c r="R17" s="163">
        <f>E17/4</f>
        <v>26.75</v>
      </c>
      <c r="S17" s="163">
        <f t="shared" si="1"/>
        <v>20</v>
      </c>
      <c r="T17" s="163">
        <f t="shared" si="2"/>
        <v>0</v>
      </c>
      <c r="U17" s="164">
        <f t="shared" si="3"/>
        <v>0</v>
      </c>
      <c r="V17" s="162">
        <f>I17/11</f>
        <v>17.09090909090909</v>
      </c>
      <c r="W17" s="163">
        <v>16.09090909090909</v>
      </c>
      <c r="X17" s="164">
        <v>19.818181818181817</v>
      </c>
      <c r="Y17" s="296">
        <f>SUM(Y5:Y16)</f>
        <v>34.17715360777516</v>
      </c>
      <c r="Z17" s="163">
        <v>37.65520945220193</v>
      </c>
      <c r="AA17" s="165">
        <v>41.6539301310043</v>
      </c>
    </row>
    <row r="18" ht="34.5" customHeight="1"/>
    <row r="19" spans="1:27" ht="24.75" customHeight="1">
      <c r="A19" s="106" t="s">
        <v>86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58"/>
      <c r="B20" s="327" t="s">
        <v>56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8"/>
      <c r="O20" s="324" t="s">
        <v>84</v>
      </c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4"/>
    </row>
    <row r="21" spans="1:27" ht="18" customHeight="1">
      <c r="A21" s="159"/>
      <c r="B21" s="329" t="s">
        <v>108</v>
      </c>
      <c r="C21" s="330"/>
      <c r="D21" s="330"/>
      <c r="E21" s="330"/>
      <c r="F21" s="330"/>
      <c r="G21" s="330"/>
      <c r="H21" s="330"/>
      <c r="I21" s="331" t="s">
        <v>53</v>
      </c>
      <c r="J21" s="332"/>
      <c r="K21" s="332"/>
      <c r="L21" s="335" t="s">
        <v>60</v>
      </c>
      <c r="M21" s="336"/>
      <c r="N21" s="337"/>
      <c r="O21" s="329" t="s">
        <v>108</v>
      </c>
      <c r="P21" s="330"/>
      <c r="Q21" s="330"/>
      <c r="R21" s="330"/>
      <c r="S21" s="330"/>
      <c r="T21" s="330"/>
      <c r="U21" s="330"/>
      <c r="V21" s="333" t="s">
        <v>58</v>
      </c>
      <c r="W21" s="334"/>
      <c r="X21" s="334"/>
      <c r="Y21" s="347" t="s">
        <v>59</v>
      </c>
      <c r="Z21" s="348"/>
      <c r="AA21" s="349"/>
    </row>
    <row r="22" spans="1:27" ht="82.5" customHeight="1">
      <c r="A22" s="160" t="s">
        <v>54</v>
      </c>
      <c r="B22" s="124" t="s">
        <v>93</v>
      </c>
      <c r="C22" s="125" t="s">
        <v>101</v>
      </c>
      <c r="D22" s="125" t="s">
        <v>97</v>
      </c>
      <c r="E22" s="125" t="s">
        <v>87</v>
      </c>
      <c r="F22" s="125" t="s">
        <v>98</v>
      </c>
      <c r="G22" s="125" t="s">
        <v>99</v>
      </c>
      <c r="H22" s="126" t="s">
        <v>100</v>
      </c>
      <c r="I22" s="112">
        <v>2006</v>
      </c>
      <c r="J22" s="113">
        <v>2005</v>
      </c>
      <c r="K22" s="114">
        <v>2004</v>
      </c>
      <c r="L22" s="112">
        <v>2006</v>
      </c>
      <c r="M22" s="113">
        <v>2005</v>
      </c>
      <c r="N22" s="127">
        <v>2004</v>
      </c>
      <c r="O22" s="124" t="s">
        <v>93</v>
      </c>
      <c r="P22" s="125" t="s">
        <v>101</v>
      </c>
      <c r="Q22" s="125" t="s">
        <v>97</v>
      </c>
      <c r="R22" s="125" t="s">
        <v>87</v>
      </c>
      <c r="S22" s="125" t="s">
        <v>98</v>
      </c>
      <c r="T22" s="125" t="s">
        <v>99</v>
      </c>
      <c r="U22" s="126" t="s">
        <v>100</v>
      </c>
      <c r="V22" s="112">
        <v>2006</v>
      </c>
      <c r="W22" s="113">
        <v>2005</v>
      </c>
      <c r="X22" s="114">
        <v>2004</v>
      </c>
      <c r="Y22" s="112">
        <v>2006</v>
      </c>
      <c r="Z22" s="113">
        <v>2005</v>
      </c>
      <c r="AA22" s="128">
        <v>2004</v>
      </c>
    </row>
    <row r="23" spans="1:27" ht="18" customHeight="1">
      <c r="A23" s="166" t="s">
        <v>0</v>
      </c>
      <c r="B23" s="167"/>
      <c r="C23" s="168"/>
      <c r="D23" s="168"/>
      <c r="E23" s="168">
        <v>1</v>
      </c>
      <c r="F23" s="168">
        <v>1</v>
      </c>
      <c r="G23" s="168">
        <v>1</v>
      </c>
      <c r="H23" s="169"/>
      <c r="I23" s="167">
        <v>3</v>
      </c>
      <c r="J23" s="168">
        <v>13</v>
      </c>
      <c r="K23" s="169">
        <v>5</v>
      </c>
      <c r="L23" s="294">
        <v>859</v>
      </c>
      <c r="M23" s="170">
        <v>793</v>
      </c>
      <c r="N23" s="171">
        <v>760</v>
      </c>
      <c r="O23" s="172">
        <f>B23/1</f>
        <v>0</v>
      </c>
      <c r="P23" s="173">
        <f>C23/2</f>
        <v>0</v>
      </c>
      <c r="Q23" s="173">
        <f aca="true" t="shared" si="9" ref="Q23:Q35">D23/1</f>
        <v>0</v>
      </c>
      <c r="R23" s="173">
        <f>E23/4</f>
        <v>0.25</v>
      </c>
      <c r="S23" s="173">
        <f aca="true" t="shared" si="10" ref="S23:S35">F23/1</f>
        <v>1</v>
      </c>
      <c r="T23" s="173">
        <f aca="true" t="shared" si="11" ref="T23:T35">G23/1</f>
        <v>1</v>
      </c>
      <c r="U23" s="174">
        <f aca="true" t="shared" si="12" ref="U23:U34">H23/1</f>
        <v>0</v>
      </c>
      <c r="V23" s="203">
        <f>I23/11</f>
        <v>0.2727272727272727</v>
      </c>
      <c r="W23" s="204">
        <v>1.1818181818181819</v>
      </c>
      <c r="X23" s="205">
        <v>0.45454545454545453</v>
      </c>
      <c r="Y23" s="295">
        <v>0.9377729257641921</v>
      </c>
      <c r="Z23" s="173">
        <v>0.8572972972972973</v>
      </c>
      <c r="AA23" s="175">
        <v>0.826086956521739</v>
      </c>
    </row>
    <row r="24" spans="1:27" ht="18" customHeight="1">
      <c r="A24" s="176" t="s">
        <v>1</v>
      </c>
      <c r="B24" s="177"/>
      <c r="C24" s="178"/>
      <c r="D24" s="178"/>
      <c r="E24" s="178">
        <v>1</v>
      </c>
      <c r="F24" s="178">
        <v>2</v>
      </c>
      <c r="G24" s="178"/>
      <c r="H24" s="179"/>
      <c r="I24" s="177">
        <v>3</v>
      </c>
      <c r="J24" s="178">
        <v>7</v>
      </c>
      <c r="K24" s="179">
        <v>2</v>
      </c>
      <c r="L24" s="186">
        <v>780</v>
      </c>
      <c r="M24" s="180">
        <v>784</v>
      </c>
      <c r="N24" s="181">
        <v>779</v>
      </c>
      <c r="O24" s="182">
        <f aca="true" t="shared" si="13" ref="O24:O35">B24/1</f>
        <v>0</v>
      </c>
      <c r="P24" s="183">
        <f aca="true" t="shared" si="14" ref="P24:P35">C24/2</f>
        <v>0</v>
      </c>
      <c r="Q24" s="183">
        <f t="shared" si="9"/>
        <v>0</v>
      </c>
      <c r="R24" s="183">
        <f aca="true" t="shared" si="15" ref="R24:R34">E24/4</f>
        <v>0.25</v>
      </c>
      <c r="S24" s="183">
        <f t="shared" si="10"/>
        <v>2</v>
      </c>
      <c r="T24" s="183">
        <f t="shared" si="11"/>
        <v>0</v>
      </c>
      <c r="U24" s="184">
        <f t="shared" si="12"/>
        <v>0</v>
      </c>
      <c r="V24" s="206">
        <f aca="true" t="shared" si="16" ref="V24:V35">I24/11</f>
        <v>0.2727272727272727</v>
      </c>
      <c r="W24" s="207">
        <v>0.6363636363636364</v>
      </c>
      <c r="X24" s="208">
        <v>0.18181818181818182</v>
      </c>
      <c r="Y24" s="190">
        <v>0.8496732026143791</v>
      </c>
      <c r="Z24" s="183">
        <v>0.8466522678185745</v>
      </c>
      <c r="AA24" s="185">
        <v>0.851366120218579</v>
      </c>
    </row>
    <row r="25" spans="1:27" ht="18" customHeight="1">
      <c r="A25" s="176" t="s">
        <v>2</v>
      </c>
      <c r="B25" s="177"/>
      <c r="C25" s="178"/>
      <c r="D25" s="178"/>
      <c r="E25" s="178">
        <v>1</v>
      </c>
      <c r="F25" s="178">
        <v>1</v>
      </c>
      <c r="G25" s="178"/>
      <c r="H25" s="179"/>
      <c r="I25" s="177">
        <v>2</v>
      </c>
      <c r="J25" s="178">
        <v>7</v>
      </c>
      <c r="K25" s="179">
        <v>6</v>
      </c>
      <c r="L25" s="186">
        <v>849</v>
      </c>
      <c r="M25" s="180">
        <v>868</v>
      </c>
      <c r="N25" s="181">
        <v>814</v>
      </c>
      <c r="O25" s="182">
        <f t="shared" si="13"/>
        <v>0</v>
      </c>
      <c r="P25" s="183">
        <f t="shared" si="14"/>
        <v>0</v>
      </c>
      <c r="Q25" s="183">
        <f t="shared" si="9"/>
        <v>0</v>
      </c>
      <c r="R25" s="183">
        <f t="shared" si="15"/>
        <v>0.25</v>
      </c>
      <c r="S25" s="183">
        <f t="shared" si="10"/>
        <v>1</v>
      </c>
      <c r="T25" s="183">
        <f t="shared" si="11"/>
        <v>0</v>
      </c>
      <c r="U25" s="184">
        <f t="shared" si="12"/>
        <v>0</v>
      </c>
      <c r="V25" s="206">
        <f t="shared" si="16"/>
        <v>0.18181818181818182</v>
      </c>
      <c r="W25" s="207">
        <v>0.6363636363636364</v>
      </c>
      <c r="X25" s="208">
        <v>0.5454545454545454</v>
      </c>
      <c r="Y25" s="190">
        <v>0.9319429198682766</v>
      </c>
      <c r="Z25" s="183">
        <v>0.9333333333333333</v>
      </c>
      <c r="AA25" s="185">
        <v>0.887677208287895</v>
      </c>
    </row>
    <row r="26" spans="1:27" ht="18" customHeight="1">
      <c r="A26" s="176" t="s">
        <v>3</v>
      </c>
      <c r="B26" s="177"/>
      <c r="C26" s="178"/>
      <c r="D26" s="178"/>
      <c r="E26" s="178">
        <v>5</v>
      </c>
      <c r="F26" s="178"/>
      <c r="G26" s="178"/>
      <c r="H26" s="179">
        <v>1</v>
      </c>
      <c r="I26" s="177">
        <v>6</v>
      </c>
      <c r="J26" s="178">
        <v>7</v>
      </c>
      <c r="K26" s="179">
        <v>8</v>
      </c>
      <c r="L26" s="186">
        <v>851</v>
      </c>
      <c r="M26" s="180">
        <v>817</v>
      </c>
      <c r="N26" s="181">
        <v>833</v>
      </c>
      <c r="O26" s="182">
        <f t="shared" si="13"/>
        <v>0</v>
      </c>
      <c r="P26" s="183">
        <f t="shared" si="14"/>
        <v>0</v>
      </c>
      <c r="Q26" s="183">
        <f t="shared" si="9"/>
        <v>0</v>
      </c>
      <c r="R26" s="183">
        <f t="shared" si="15"/>
        <v>1.25</v>
      </c>
      <c r="S26" s="183">
        <f t="shared" si="10"/>
        <v>0</v>
      </c>
      <c r="T26" s="183">
        <f t="shared" si="11"/>
        <v>0</v>
      </c>
      <c r="U26" s="184">
        <f t="shared" si="12"/>
        <v>1</v>
      </c>
      <c r="V26" s="206">
        <f t="shared" si="16"/>
        <v>0.5454545454545454</v>
      </c>
      <c r="W26" s="207">
        <v>0.6363636363636364</v>
      </c>
      <c r="X26" s="208">
        <v>0.7272727272727273</v>
      </c>
      <c r="Y26" s="190">
        <v>0.8967334035827187</v>
      </c>
      <c r="Z26" s="183">
        <v>0.8728632478632479</v>
      </c>
      <c r="AA26" s="185">
        <v>0.911378555798687</v>
      </c>
    </row>
    <row r="27" spans="1:27" ht="18" customHeight="1">
      <c r="A27" s="176" t="s">
        <v>4</v>
      </c>
      <c r="B27" s="177"/>
      <c r="C27" s="178"/>
      <c r="D27" s="178"/>
      <c r="E27" s="178">
        <v>5</v>
      </c>
      <c r="F27" s="178">
        <v>2</v>
      </c>
      <c r="G27" s="178">
        <v>1</v>
      </c>
      <c r="H27" s="179"/>
      <c r="I27" s="177">
        <v>8</v>
      </c>
      <c r="J27" s="178">
        <v>3</v>
      </c>
      <c r="K27" s="179">
        <v>9</v>
      </c>
      <c r="L27" s="186">
        <v>900</v>
      </c>
      <c r="M27" s="180">
        <v>865</v>
      </c>
      <c r="N27" s="181">
        <v>787</v>
      </c>
      <c r="O27" s="182">
        <f t="shared" si="13"/>
        <v>0</v>
      </c>
      <c r="P27" s="183">
        <f t="shared" si="14"/>
        <v>0</v>
      </c>
      <c r="Q27" s="183">
        <f t="shared" si="9"/>
        <v>0</v>
      </c>
      <c r="R27" s="183">
        <f t="shared" si="15"/>
        <v>1.25</v>
      </c>
      <c r="S27" s="183">
        <f t="shared" si="10"/>
        <v>2</v>
      </c>
      <c r="T27" s="183">
        <f t="shared" si="11"/>
        <v>1</v>
      </c>
      <c r="U27" s="184">
        <f t="shared" si="12"/>
        <v>0</v>
      </c>
      <c r="V27" s="206">
        <f t="shared" si="16"/>
        <v>0.7272727272727273</v>
      </c>
      <c r="W27" s="207">
        <v>0.2727272727272727</v>
      </c>
      <c r="X27" s="208">
        <v>0.8181818181818182</v>
      </c>
      <c r="Y27" s="190">
        <v>0.944386149003148</v>
      </c>
      <c r="Z27" s="183">
        <v>0.9241452991452992</v>
      </c>
      <c r="AA27" s="185">
        <v>0.858233369683751</v>
      </c>
    </row>
    <row r="28" spans="1:27" ht="18" customHeight="1">
      <c r="A28" s="176" t="s">
        <v>5</v>
      </c>
      <c r="B28" s="186">
        <v>1</v>
      </c>
      <c r="C28" s="187"/>
      <c r="D28" s="187"/>
      <c r="E28" s="187">
        <v>8</v>
      </c>
      <c r="F28" s="187">
        <v>1</v>
      </c>
      <c r="G28" s="187"/>
      <c r="H28" s="188"/>
      <c r="I28" s="186">
        <v>10</v>
      </c>
      <c r="J28" s="187">
        <v>4</v>
      </c>
      <c r="K28" s="188">
        <v>4</v>
      </c>
      <c r="L28" s="186">
        <v>869</v>
      </c>
      <c r="M28" s="187">
        <v>832</v>
      </c>
      <c r="N28" s="189">
        <v>897</v>
      </c>
      <c r="O28" s="190">
        <f t="shared" si="13"/>
        <v>1</v>
      </c>
      <c r="P28" s="191">
        <f t="shared" si="14"/>
        <v>0</v>
      </c>
      <c r="Q28" s="191">
        <f t="shared" si="9"/>
        <v>0</v>
      </c>
      <c r="R28" s="191">
        <f t="shared" si="15"/>
        <v>2</v>
      </c>
      <c r="S28" s="191">
        <f t="shared" si="10"/>
        <v>1</v>
      </c>
      <c r="T28" s="191">
        <f t="shared" si="11"/>
        <v>0</v>
      </c>
      <c r="U28" s="192">
        <f t="shared" si="12"/>
        <v>0</v>
      </c>
      <c r="V28" s="209">
        <f t="shared" si="16"/>
        <v>0.9090909090909091</v>
      </c>
      <c r="W28" s="210">
        <v>0.36363636363636365</v>
      </c>
      <c r="X28" s="211">
        <v>0.36363636363636365</v>
      </c>
      <c r="Y28" s="190">
        <v>0.9147368421052632</v>
      </c>
      <c r="Z28" s="191">
        <v>0.8888888888888888</v>
      </c>
      <c r="AA28" s="193">
        <v>0.978189749182116</v>
      </c>
    </row>
    <row r="29" spans="1:27" ht="18" customHeight="1">
      <c r="A29" s="176" t="s">
        <v>6</v>
      </c>
      <c r="B29" s="186">
        <v>1</v>
      </c>
      <c r="C29" s="187"/>
      <c r="D29" s="187">
        <v>1</v>
      </c>
      <c r="E29" s="187">
        <v>4</v>
      </c>
      <c r="F29" s="187">
        <v>2</v>
      </c>
      <c r="G29" s="187"/>
      <c r="H29" s="188">
        <v>1</v>
      </c>
      <c r="I29" s="186">
        <v>9</v>
      </c>
      <c r="J29" s="187">
        <v>6</v>
      </c>
      <c r="K29" s="188">
        <v>7</v>
      </c>
      <c r="L29" s="186">
        <v>952</v>
      </c>
      <c r="M29" s="187">
        <v>908</v>
      </c>
      <c r="N29" s="189">
        <v>863</v>
      </c>
      <c r="O29" s="190">
        <f t="shared" si="13"/>
        <v>1</v>
      </c>
      <c r="P29" s="191">
        <f t="shared" si="14"/>
        <v>0</v>
      </c>
      <c r="Q29" s="191">
        <f t="shared" si="9"/>
        <v>1</v>
      </c>
      <c r="R29" s="191">
        <f t="shared" si="15"/>
        <v>1</v>
      </c>
      <c r="S29" s="191">
        <f t="shared" si="10"/>
        <v>2</v>
      </c>
      <c r="T29" s="191">
        <f t="shared" si="11"/>
        <v>0</v>
      </c>
      <c r="U29" s="192">
        <f t="shared" si="12"/>
        <v>1</v>
      </c>
      <c r="V29" s="209">
        <f t="shared" si="16"/>
        <v>0.8181818181818182</v>
      </c>
      <c r="W29" s="210">
        <v>0.5454545454545454</v>
      </c>
      <c r="X29" s="211">
        <v>0.6363636363636364</v>
      </c>
      <c r="Y29" s="190">
        <v>1.0042194092827004</v>
      </c>
      <c r="Z29" s="191">
        <v>0.9732047159699893</v>
      </c>
      <c r="AA29" s="193">
        <v>0.943169398907104</v>
      </c>
    </row>
    <row r="30" spans="1:27" ht="18" customHeight="1">
      <c r="A30" s="176" t="s">
        <v>7</v>
      </c>
      <c r="B30" s="186">
        <v>1</v>
      </c>
      <c r="C30" s="187"/>
      <c r="D30" s="187"/>
      <c r="E30" s="187">
        <v>8</v>
      </c>
      <c r="F30" s="187">
        <v>3</v>
      </c>
      <c r="G30" s="187"/>
      <c r="H30" s="188">
        <v>1</v>
      </c>
      <c r="I30" s="186">
        <v>13</v>
      </c>
      <c r="J30" s="187">
        <v>8</v>
      </c>
      <c r="K30" s="188">
        <v>6</v>
      </c>
      <c r="L30" s="186">
        <v>883</v>
      </c>
      <c r="M30" s="187">
        <v>945</v>
      </c>
      <c r="N30" s="189">
        <v>781</v>
      </c>
      <c r="O30" s="190">
        <f t="shared" si="13"/>
        <v>1</v>
      </c>
      <c r="P30" s="191">
        <f t="shared" si="14"/>
        <v>0</v>
      </c>
      <c r="Q30" s="191">
        <f t="shared" si="9"/>
        <v>0</v>
      </c>
      <c r="R30" s="191">
        <f t="shared" si="15"/>
        <v>2</v>
      </c>
      <c r="S30" s="191">
        <f t="shared" si="10"/>
        <v>3</v>
      </c>
      <c r="T30" s="191">
        <f t="shared" si="11"/>
        <v>0</v>
      </c>
      <c r="U30" s="192">
        <f t="shared" si="12"/>
        <v>1</v>
      </c>
      <c r="V30" s="209">
        <f t="shared" si="16"/>
        <v>1.1818181818181819</v>
      </c>
      <c r="W30" s="210">
        <v>0.7272727272727273</v>
      </c>
      <c r="X30" s="211">
        <v>0.5454545454545454</v>
      </c>
      <c r="Y30" s="190">
        <v>0.9255765199161425</v>
      </c>
      <c r="Z30" s="191">
        <v>1.0128617363344052</v>
      </c>
      <c r="AA30" s="193">
        <v>0.853551912568306</v>
      </c>
    </row>
    <row r="31" spans="1:27" ht="18" customHeight="1">
      <c r="A31" s="176" t="s">
        <v>8</v>
      </c>
      <c r="B31" s="186">
        <v>2</v>
      </c>
      <c r="C31" s="187"/>
      <c r="D31" s="187"/>
      <c r="E31" s="187">
        <v>4</v>
      </c>
      <c r="F31" s="187">
        <v>2</v>
      </c>
      <c r="G31" s="187"/>
      <c r="H31" s="188">
        <v>1</v>
      </c>
      <c r="I31" s="186">
        <v>9</v>
      </c>
      <c r="J31" s="187">
        <v>4</v>
      </c>
      <c r="K31" s="188">
        <v>11</v>
      </c>
      <c r="L31" s="186">
        <v>880</v>
      </c>
      <c r="M31" s="187">
        <v>873</v>
      </c>
      <c r="N31" s="189">
        <v>851</v>
      </c>
      <c r="O31" s="190">
        <f t="shared" si="13"/>
        <v>2</v>
      </c>
      <c r="P31" s="191">
        <f t="shared" si="14"/>
        <v>0</v>
      </c>
      <c r="Q31" s="191">
        <f t="shared" si="9"/>
        <v>0</v>
      </c>
      <c r="R31" s="191">
        <f t="shared" si="15"/>
        <v>1</v>
      </c>
      <c r="S31" s="191">
        <f t="shared" si="10"/>
        <v>2</v>
      </c>
      <c r="T31" s="191">
        <f t="shared" si="11"/>
        <v>0</v>
      </c>
      <c r="U31" s="192">
        <f t="shared" si="12"/>
        <v>1</v>
      </c>
      <c r="V31" s="209">
        <f t="shared" si="16"/>
        <v>0.8181818181818182</v>
      </c>
      <c r="W31" s="210">
        <v>0.36363636363636365</v>
      </c>
      <c r="X31" s="211">
        <v>1</v>
      </c>
      <c r="Y31" s="190">
        <v>0.92534174553102</v>
      </c>
      <c r="Z31" s="191">
        <v>0.9366952789699571</v>
      </c>
      <c r="AA31" s="193">
        <v>0.928026172300982</v>
      </c>
    </row>
    <row r="32" spans="1:27" ht="18" customHeight="1">
      <c r="A32" s="176" t="s">
        <v>9</v>
      </c>
      <c r="B32" s="186"/>
      <c r="C32" s="187"/>
      <c r="D32" s="187"/>
      <c r="E32" s="187">
        <v>5</v>
      </c>
      <c r="F32" s="187"/>
      <c r="G32" s="187">
        <v>1</v>
      </c>
      <c r="H32" s="188"/>
      <c r="I32" s="186">
        <v>6</v>
      </c>
      <c r="J32" s="187">
        <v>4</v>
      </c>
      <c r="K32" s="188">
        <v>9</v>
      </c>
      <c r="L32" s="186">
        <v>849</v>
      </c>
      <c r="M32" s="187">
        <v>877</v>
      </c>
      <c r="N32" s="189">
        <v>811</v>
      </c>
      <c r="O32" s="190">
        <f t="shared" si="13"/>
        <v>0</v>
      </c>
      <c r="P32" s="191">
        <f t="shared" si="14"/>
        <v>0</v>
      </c>
      <c r="Q32" s="191">
        <f t="shared" si="9"/>
        <v>0</v>
      </c>
      <c r="R32" s="191">
        <f t="shared" si="15"/>
        <v>1.25</v>
      </c>
      <c r="S32" s="191">
        <f t="shared" si="10"/>
        <v>0</v>
      </c>
      <c r="T32" s="191">
        <f t="shared" si="11"/>
        <v>1</v>
      </c>
      <c r="U32" s="192">
        <f t="shared" si="12"/>
        <v>0</v>
      </c>
      <c r="V32" s="209">
        <f t="shared" si="16"/>
        <v>0.5454545454545454</v>
      </c>
      <c r="W32" s="210">
        <v>0.36363636363636365</v>
      </c>
      <c r="X32" s="211">
        <v>0.8181818181818182</v>
      </c>
      <c r="Y32" s="190">
        <v>0.9319429198682766</v>
      </c>
      <c r="Z32" s="191">
        <v>0.9409871244635193</v>
      </c>
      <c r="AA32" s="193">
        <v>0.888280394304491</v>
      </c>
    </row>
    <row r="33" spans="1:27" ht="18" customHeight="1">
      <c r="A33" s="176" t="s">
        <v>10</v>
      </c>
      <c r="B33" s="186">
        <v>1</v>
      </c>
      <c r="C33" s="187"/>
      <c r="D33" s="187"/>
      <c r="E33" s="187">
        <v>4</v>
      </c>
      <c r="F33" s="187">
        <v>1</v>
      </c>
      <c r="G33" s="187">
        <v>1</v>
      </c>
      <c r="H33" s="188"/>
      <c r="I33" s="186">
        <v>7</v>
      </c>
      <c r="J33" s="187">
        <v>4</v>
      </c>
      <c r="K33" s="188">
        <v>2</v>
      </c>
      <c r="L33" s="186">
        <v>834</v>
      </c>
      <c r="M33" s="187">
        <v>848</v>
      </c>
      <c r="N33" s="189">
        <v>787</v>
      </c>
      <c r="O33" s="190">
        <f t="shared" si="13"/>
        <v>1</v>
      </c>
      <c r="P33" s="191">
        <f t="shared" si="14"/>
        <v>0</v>
      </c>
      <c r="Q33" s="191">
        <f t="shared" si="9"/>
        <v>0</v>
      </c>
      <c r="R33" s="191">
        <f t="shared" si="15"/>
        <v>1</v>
      </c>
      <c r="S33" s="191">
        <f t="shared" si="10"/>
        <v>1</v>
      </c>
      <c r="T33" s="191">
        <f t="shared" si="11"/>
        <v>1</v>
      </c>
      <c r="U33" s="192">
        <f t="shared" si="12"/>
        <v>0</v>
      </c>
      <c r="V33" s="209">
        <f t="shared" si="16"/>
        <v>0.6363636363636364</v>
      </c>
      <c r="W33" s="210">
        <v>0.36363636363636365</v>
      </c>
      <c r="X33" s="211">
        <v>0.18181818181818182</v>
      </c>
      <c r="Y33" s="190">
        <v>0.879746835443038</v>
      </c>
      <c r="Z33" s="191">
        <v>0.9118279569892473</v>
      </c>
      <c r="AA33" s="193">
        <v>0.859170305676856</v>
      </c>
    </row>
    <row r="34" spans="1:27" ht="18" customHeight="1">
      <c r="A34" s="194" t="s">
        <v>11</v>
      </c>
      <c r="B34" s="195">
        <v>1</v>
      </c>
      <c r="C34" s="196"/>
      <c r="D34" s="196"/>
      <c r="E34" s="196">
        <v>9</v>
      </c>
      <c r="F34" s="196">
        <v>2</v>
      </c>
      <c r="G34" s="196"/>
      <c r="H34" s="197"/>
      <c r="I34" s="195">
        <v>12</v>
      </c>
      <c r="J34" s="196">
        <v>6</v>
      </c>
      <c r="K34" s="197">
        <v>2</v>
      </c>
      <c r="L34" s="195">
        <v>803</v>
      </c>
      <c r="M34" s="196">
        <v>848</v>
      </c>
      <c r="N34" s="198">
        <v>814</v>
      </c>
      <c r="O34" s="199">
        <f t="shared" si="13"/>
        <v>1</v>
      </c>
      <c r="P34" s="200">
        <f t="shared" si="14"/>
        <v>0</v>
      </c>
      <c r="Q34" s="200">
        <f t="shared" si="9"/>
        <v>0</v>
      </c>
      <c r="R34" s="200">
        <f t="shared" si="15"/>
        <v>2.25</v>
      </c>
      <c r="S34" s="200">
        <f t="shared" si="10"/>
        <v>2</v>
      </c>
      <c r="T34" s="200">
        <f t="shared" si="11"/>
        <v>0</v>
      </c>
      <c r="U34" s="201">
        <f t="shared" si="12"/>
        <v>0</v>
      </c>
      <c r="V34" s="212">
        <f t="shared" si="16"/>
        <v>1.0909090909090908</v>
      </c>
      <c r="W34" s="213">
        <v>0.5454545454545454</v>
      </c>
      <c r="X34" s="214">
        <v>0.18181818181818182</v>
      </c>
      <c r="Y34" s="199">
        <v>0.8488372093023255</v>
      </c>
      <c r="Z34" s="200">
        <v>0.9157667386609071</v>
      </c>
      <c r="AA34" s="202">
        <v>0.888646288209607</v>
      </c>
    </row>
    <row r="35" spans="1:27" ht="21" customHeight="1">
      <c r="A35" s="161" t="s">
        <v>61</v>
      </c>
      <c r="B35" s="92">
        <f aca="true" t="shared" si="17" ref="B35:H35">SUM(B23:B34)</f>
        <v>7</v>
      </c>
      <c r="C35" s="93">
        <f t="shared" si="17"/>
        <v>0</v>
      </c>
      <c r="D35" s="93">
        <f t="shared" si="17"/>
        <v>1</v>
      </c>
      <c r="E35" s="93">
        <f t="shared" si="17"/>
        <v>55</v>
      </c>
      <c r="F35" s="93">
        <f t="shared" si="17"/>
        <v>17</v>
      </c>
      <c r="G35" s="93">
        <f t="shared" si="17"/>
        <v>4</v>
      </c>
      <c r="H35" s="94">
        <f t="shared" si="17"/>
        <v>4</v>
      </c>
      <c r="I35" s="92">
        <f>SUM(B35:H35)</f>
        <v>88</v>
      </c>
      <c r="J35" s="93">
        <v>73</v>
      </c>
      <c r="K35" s="94">
        <v>71</v>
      </c>
      <c r="L35" s="95">
        <f>SUM(L23:L34)</f>
        <v>10309</v>
      </c>
      <c r="M35" s="93">
        <f>SUM(M23:M34)</f>
        <v>10258</v>
      </c>
      <c r="N35" s="151">
        <v>9777</v>
      </c>
      <c r="O35" s="199">
        <f t="shared" si="13"/>
        <v>7</v>
      </c>
      <c r="P35" s="163">
        <f t="shared" si="14"/>
        <v>0</v>
      </c>
      <c r="Q35" s="163">
        <f t="shared" si="9"/>
        <v>1</v>
      </c>
      <c r="R35" s="163">
        <f>E35/4</f>
        <v>13.75</v>
      </c>
      <c r="S35" s="163">
        <f t="shared" si="10"/>
        <v>17</v>
      </c>
      <c r="T35" s="200">
        <f t="shared" si="11"/>
        <v>4</v>
      </c>
      <c r="U35" s="164">
        <f>H35/1</f>
        <v>4</v>
      </c>
      <c r="V35" s="101">
        <f t="shared" si="16"/>
        <v>8</v>
      </c>
      <c r="W35" s="99">
        <v>6.636363636363637</v>
      </c>
      <c r="X35" s="100">
        <v>6.454545454545454</v>
      </c>
      <c r="Y35" s="102">
        <f>SUM(Y23:Y34)</f>
        <v>10.990910082281482</v>
      </c>
      <c r="Z35" s="99">
        <v>11.018259935553168</v>
      </c>
      <c r="AA35" s="152">
        <v>10.67</v>
      </c>
    </row>
    <row r="36" spans="1:27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154" t="s">
        <v>120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5"/>
    </row>
    <row r="37" ht="14.25" customHeight="1"/>
    <row r="59" ht="10.5">
      <c r="M59" s="3" t="s">
        <v>121</v>
      </c>
    </row>
  </sheetData>
  <mergeCells count="16">
    <mergeCell ref="B20:N20"/>
    <mergeCell ref="B21:H21"/>
    <mergeCell ref="I21:K21"/>
    <mergeCell ref="L21:N21"/>
    <mergeCell ref="V21:X21"/>
    <mergeCell ref="Y21:AA21"/>
    <mergeCell ref="O20:AA20"/>
    <mergeCell ref="Y3:AA3"/>
    <mergeCell ref="O3:U3"/>
    <mergeCell ref="O21:U21"/>
    <mergeCell ref="O2:AA2"/>
    <mergeCell ref="B2:N2"/>
    <mergeCell ref="B3:H3"/>
    <mergeCell ref="I3:K3"/>
    <mergeCell ref="V3:X3"/>
    <mergeCell ref="L3:N3"/>
  </mergeCells>
  <printOptions/>
  <pageMargins left="0.7480314960629921" right="0.07874015748031496" top="0.3937007874015748" bottom="0.15748031496062992" header="0.4724409448818898" footer="0.15748031496062992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24"/>
  </sheetPr>
  <dimension ref="A1:AA59"/>
  <sheetViews>
    <sheetView showZeros="0" zoomScale="68" zoomScaleNormal="68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6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9" customFormat="1" ht="18" customHeight="1">
      <c r="A2" s="158"/>
      <c r="B2" s="327" t="s">
        <v>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8"/>
      <c r="O2" s="324" t="s">
        <v>84</v>
      </c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4"/>
    </row>
    <row r="3" spans="1:27" s="109" customFormat="1" ht="18" customHeight="1">
      <c r="A3" s="159"/>
      <c r="B3" s="329" t="s">
        <v>108</v>
      </c>
      <c r="C3" s="330"/>
      <c r="D3" s="330"/>
      <c r="E3" s="330"/>
      <c r="F3" s="330"/>
      <c r="G3" s="330"/>
      <c r="H3" s="330"/>
      <c r="I3" s="331" t="s">
        <v>53</v>
      </c>
      <c r="J3" s="332"/>
      <c r="K3" s="332"/>
      <c r="L3" s="335" t="s">
        <v>60</v>
      </c>
      <c r="M3" s="336"/>
      <c r="N3" s="337"/>
      <c r="O3" s="329" t="s">
        <v>108</v>
      </c>
      <c r="P3" s="330"/>
      <c r="Q3" s="330"/>
      <c r="R3" s="330"/>
      <c r="S3" s="330"/>
      <c r="T3" s="330"/>
      <c r="U3" s="330"/>
      <c r="V3" s="333" t="s">
        <v>58</v>
      </c>
      <c r="W3" s="334"/>
      <c r="X3" s="334"/>
      <c r="Y3" s="347" t="s">
        <v>59</v>
      </c>
      <c r="Z3" s="348"/>
      <c r="AA3" s="349"/>
    </row>
    <row r="4" spans="1:27" s="118" customFormat="1" ht="82.5" customHeight="1">
      <c r="A4" s="160" t="s">
        <v>54</v>
      </c>
      <c r="B4" s="124" t="s">
        <v>93</v>
      </c>
      <c r="C4" s="125" t="s">
        <v>101</v>
      </c>
      <c r="D4" s="125" t="s">
        <v>97</v>
      </c>
      <c r="E4" s="125" t="s">
        <v>87</v>
      </c>
      <c r="F4" s="125" t="s">
        <v>98</v>
      </c>
      <c r="G4" s="125" t="s">
        <v>99</v>
      </c>
      <c r="H4" s="126" t="s">
        <v>100</v>
      </c>
      <c r="I4" s="112">
        <v>2006</v>
      </c>
      <c r="J4" s="113">
        <v>2005</v>
      </c>
      <c r="K4" s="114">
        <v>2004</v>
      </c>
      <c r="L4" s="112">
        <v>2006</v>
      </c>
      <c r="M4" s="113">
        <v>2005</v>
      </c>
      <c r="N4" s="127">
        <v>2004</v>
      </c>
      <c r="O4" s="124" t="s">
        <v>93</v>
      </c>
      <c r="P4" s="125" t="s">
        <v>101</v>
      </c>
      <c r="Q4" s="125" t="s">
        <v>97</v>
      </c>
      <c r="R4" s="125" t="s">
        <v>87</v>
      </c>
      <c r="S4" s="125" t="s">
        <v>98</v>
      </c>
      <c r="T4" s="125" t="s">
        <v>99</v>
      </c>
      <c r="U4" s="126" t="s">
        <v>100</v>
      </c>
      <c r="V4" s="112">
        <v>2006</v>
      </c>
      <c r="W4" s="113">
        <v>2005</v>
      </c>
      <c r="X4" s="114">
        <v>2004</v>
      </c>
      <c r="Y4" s="112">
        <v>2006</v>
      </c>
      <c r="Z4" s="113">
        <v>2005</v>
      </c>
      <c r="AA4" s="128">
        <v>2004</v>
      </c>
    </row>
    <row r="5" spans="1:27" s="119" customFormat="1" ht="18" customHeight="1">
      <c r="A5" s="166" t="s">
        <v>0</v>
      </c>
      <c r="B5" s="167">
        <v>1</v>
      </c>
      <c r="C5" s="168">
        <v>3</v>
      </c>
      <c r="D5" s="168"/>
      <c r="E5" s="168">
        <v>3</v>
      </c>
      <c r="F5" s="168"/>
      <c r="G5" s="168"/>
      <c r="H5" s="169">
        <v>1</v>
      </c>
      <c r="I5" s="167">
        <v>8</v>
      </c>
      <c r="J5" s="168">
        <v>8</v>
      </c>
      <c r="K5" s="169">
        <v>9</v>
      </c>
      <c r="L5" s="294">
        <v>542</v>
      </c>
      <c r="M5" s="170">
        <v>512</v>
      </c>
      <c r="N5" s="171">
        <v>508</v>
      </c>
      <c r="O5" s="172">
        <f>B5/1</f>
        <v>1</v>
      </c>
      <c r="P5" s="173">
        <f>C5/2</f>
        <v>1.5</v>
      </c>
      <c r="Q5" s="173">
        <f aca="true" t="shared" si="0" ref="Q5:Q17">D5/1</f>
        <v>0</v>
      </c>
      <c r="R5" s="173">
        <f>E5/4</f>
        <v>0.75</v>
      </c>
      <c r="S5" s="173">
        <f aca="true" t="shared" si="1" ref="S5:U17">F5/1</f>
        <v>0</v>
      </c>
      <c r="T5" s="173">
        <f t="shared" si="1"/>
        <v>0</v>
      </c>
      <c r="U5" s="174">
        <f t="shared" si="1"/>
        <v>1</v>
      </c>
      <c r="V5" s="203">
        <f aca="true" t="shared" si="2" ref="V5:V17">I5/11</f>
        <v>0.7272727272727273</v>
      </c>
      <c r="W5" s="204">
        <v>0.7272727272727273</v>
      </c>
      <c r="X5" s="205">
        <v>0.8181818181818182</v>
      </c>
      <c r="Y5" s="295">
        <v>0.5917030567685589</v>
      </c>
      <c r="Z5" s="173">
        <v>0.5535135135135135</v>
      </c>
      <c r="AA5" s="175">
        <v>0.552173913043478</v>
      </c>
    </row>
    <row r="6" spans="1:27" s="119" customFormat="1" ht="18" customHeight="1">
      <c r="A6" s="176" t="s">
        <v>1</v>
      </c>
      <c r="B6" s="177"/>
      <c r="C6" s="178"/>
      <c r="D6" s="178"/>
      <c r="E6" s="178">
        <v>3</v>
      </c>
      <c r="F6" s="178">
        <v>1</v>
      </c>
      <c r="G6" s="178"/>
      <c r="H6" s="179">
        <v>1</v>
      </c>
      <c r="I6" s="177">
        <v>5</v>
      </c>
      <c r="J6" s="178">
        <v>6</v>
      </c>
      <c r="K6" s="179">
        <v>5</v>
      </c>
      <c r="L6" s="186">
        <v>506</v>
      </c>
      <c r="M6" s="180">
        <v>449</v>
      </c>
      <c r="N6" s="181">
        <v>480</v>
      </c>
      <c r="O6" s="182">
        <f aca="true" t="shared" si="3" ref="O6:O17">B6/1</f>
        <v>0</v>
      </c>
      <c r="P6" s="183">
        <f aca="true" t="shared" si="4" ref="P6:P17">C6/2</f>
        <v>0</v>
      </c>
      <c r="Q6" s="183">
        <f t="shared" si="0"/>
        <v>0</v>
      </c>
      <c r="R6" s="183">
        <f aca="true" t="shared" si="5" ref="R6:R17">E6/4</f>
        <v>0.75</v>
      </c>
      <c r="S6" s="183">
        <f t="shared" si="1"/>
        <v>1</v>
      </c>
      <c r="T6" s="183">
        <f t="shared" si="1"/>
        <v>0</v>
      </c>
      <c r="U6" s="184">
        <f t="shared" si="1"/>
        <v>1</v>
      </c>
      <c r="V6" s="206">
        <f t="shared" si="2"/>
        <v>0.45454545454545453</v>
      </c>
      <c r="W6" s="207">
        <v>0.5454545454545454</v>
      </c>
      <c r="X6" s="208">
        <v>0.45454545454545453</v>
      </c>
      <c r="Y6" s="190">
        <v>0.55119825708061</v>
      </c>
      <c r="Z6" s="183">
        <v>0.48488120950323976</v>
      </c>
      <c r="AA6" s="185">
        <v>0.524590163934426</v>
      </c>
    </row>
    <row r="7" spans="1:27" s="119" customFormat="1" ht="18" customHeight="1">
      <c r="A7" s="176" t="s">
        <v>2</v>
      </c>
      <c r="B7" s="177">
        <v>1</v>
      </c>
      <c r="C7" s="178"/>
      <c r="D7" s="178"/>
      <c r="E7" s="178">
        <v>2</v>
      </c>
      <c r="F7" s="178"/>
      <c r="G7" s="178"/>
      <c r="H7" s="179">
        <v>2</v>
      </c>
      <c r="I7" s="177">
        <v>5</v>
      </c>
      <c r="J7" s="178">
        <v>3</v>
      </c>
      <c r="K7" s="179">
        <v>5</v>
      </c>
      <c r="L7" s="186">
        <v>522</v>
      </c>
      <c r="M7" s="180">
        <v>536</v>
      </c>
      <c r="N7" s="181">
        <v>523</v>
      </c>
      <c r="O7" s="182">
        <f t="shared" si="3"/>
        <v>1</v>
      </c>
      <c r="P7" s="183">
        <f t="shared" si="4"/>
        <v>0</v>
      </c>
      <c r="Q7" s="183">
        <f t="shared" si="0"/>
        <v>0</v>
      </c>
      <c r="R7" s="183">
        <f t="shared" si="5"/>
        <v>0.5</v>
      </c>
      <c r="S7" s="183">
        <f t="shared" si="1"/>
        <v>0</v>
      </c>
      <c r="T7" s="183">
        <f t="shared" si="1"/>
        <v>0</v>
      </c>
      <c r="U7" s="184">
        <f t="shared" si="1"/>
        <v>2</v>
      </c>
      <c r="V7" s="206">
        <f t="shared" si="2"/>
        <v>0.45454545454545453</v>
      </c>
      <c r="W7" s="207">
        <v>0.2727272727272727</v>
      </c>
      <c r="X7" s="208">
        <v>0.45454545454545453</v>
      </c>
      <c r="Y7" s="190">
        <v>0.5729967069154775</v>
      </c>
      <c r="Z7" s="183">
        <v>0.5763440860215053</v>
      </c>
      <c r="AA7" s="185">
        <v>0.570338058887677</v>
      </c>
    </row>
    <row r="8" spans="1:27" s="119" customFormat="1" ht="18" customHeight="1">
      <c r="A8" s="176" t="s">
        <v>3</v>
      </c>
      <c r="B8" s="177">
        <v>1</v>
      </c>
      <c r="C8" s="178"/>
      <c r="D8" s="178"/>
      <c r="E8" s="178">
        <v>2</v>
      </c>
      <c r="F8" s="178"/>
      <c r="G8" s="178"/>
      <c r="H8" s="179"/>
      <c r="I8" s="177">
        <v>3</v>
      </c>
      <c r="J8" s="178">
        <v>2</v>
      </c>
      <c r="K8" s="179">
        <v>0</v>
      </c>
      <c r="L8" s="186">
        <v>495</v>
      </c>
      <c r="M8" s="180">
        <v>559</v>
      </c>
      <c r="N8" s="181">
        <v>517</v>
      </c>
      <c r="O8" s="182">
        <f t="shared" si="3"/>
        <v>1</v>
      </c>
      <c r="P8" s="183">
        <f t="shared" si="4"/>
        <v>0</v>
      </c>
      <c r="Q8" s="183">
        <f t="shared" si="0"/>
        <v>0</v>
      </c>
      <c r="R8" s="183">
        <f t="shared" si="5"/>
        <v>0.5</v>
      </c>
      <c r="S8" s="183">
        <f t="shared" si="1"/>
        <v>0</v>
      </c>
      <c r="T8" s="183">
        <f t="shared" si="1"/>
        <v>0</v>
      </c>
      <c r="U8" s="184">
        <f t="shared" si="1"/>
        <v>0</v>
      </c>
      <c r="V8" s="206">
        <f t="shared" si="2"/>
        <v>0.2727272727272727</v>
      </c>
      <c r="W8" s="207">
        <v>0.18181818181818182</v>
      </c>
      <c r="X8" s="208">
        <v>0</v>
      </c>
      <c r="Y8" s="190">
        <v>0.5216016859852476</v>
      </c>
      <c r="Z8" s="183">
        <v>0.5972222222222222</v>
      </c>
      <c r="AA8" s="185">
        <v>0.565645514223195</v>
      </c>
    </row>
    <row r="9" spans="1:27" s="119" customFormat="1" ht="18" customHeight="1">
      <c r="A9" s="176" t="s">
        <v>4</v>
      </c>
      <c r="B9" s="177">
        <v>1</v>
      </c>
      <c r="C9" s="178"/>
      <c r="D9" s="178"/>
      <c r="E9" s="178">
        <v>1</v>
      </c>
      <c r="F9" s="178">
        <v>1</v>
      </c>
      <c r="G9" s="178"/>
      <c r="H9" s="179"/>
      <c r="I9" s="177">
        <v>3</v>
      </c>
      <c r="J9" s="178">
        <v>8</v>
      </c>
      <c r="K9" s="179">
        <v>4</v>
      </c>
      <c r="L9" s="186">
        <v>597</v>
      </c>
      <c r="M9" s="180">
        <v>544</v>
      </c>
      <c r="N9" s="181">
        <v>556</v>
      </c>
      <c r="O9" s="182">
        <f t="shared" si="3"/>
        <v>1</v>
      </c>
      <c r="P9" s="183">
        <f t="shared" si="4"/>
        <v>0</v>
      </c>
      <c r="Q9" s="183">
        <f t="shared" si="0"/>
        <v>0</v>
      </c>
      <c r="R9" s="183">
        <f t="shared" si="5"/>
        <v>0.25</v>
      </c>
      <c r="S9" s="183">
        <f t="shared" si="1"/>
        <v>1</v>
      </c>
      <c r="T9" s="183">
        <f t="shared" si="1"/>
        <v>0</v>
      </c>
      <c r="U9" s="184">
        <f t="shared" si="1"/>
        <v>0</v>
      </c>
      <c r="V9" s="206">
        <f t="shared" si="2"/>
        <v>0.2727272727272727</v>
      </c>
      <c r="W9" s="207">
        <v>0.7272727272727273</v>
      </c>
      <c r="X9" s="208">
        <v>0.36363636363636365</v>
      </c>
      <c r="Y9" s="190">
        <v>0.6264428121720882</v>
      </c>
      <c r="Z9" s="183">
        <v>0.5811965811965812</v>
      </c>
      <c r="AA9" s="185">
        <v>0.606324972737186</v>
      </c>
    </row>
    <row r="10" spans="1:27" s="145" customFormat="1" ht="18" customHeight="1">
      <c r="A10" s="176" t="s">
        <v>5</v>
      </c>
      <c r="B10" s="186"/>
      <c r="C10" s="187"/>
      <c r="D10" s="187"/>
      <c r="E10" s="187">
        <v>4</v>
      </c>
      <c r="F10" s="187"/>
      <c r="G10" s="187"/>
      <c r="H10" s="188"/>
      <c r="I10" s="186">
        <v>4</v>
      </c>
      <c r="J10" s="187">
        <v>6</v>
      </c>
      <c r="K10" s="188">
        <v>6</v>
      </c>
      <c r="L10" s="186">
        <v>602</v>
      </c>
      <c r="M10" s="187">
        <v>632</v>
      </c>
      <c r="N10" s="189">
        <v>612</v>
      </c>
      <c r="O10" s="190">
        <f t="shared" si="3"/>
        <v>0</v>
      </c>
      <c r="P10" s="191">
        <f t="shared" si="4"/>
        <v>0</v>
      </c>
      <c r="Q10" s="191">
        <f t="shared" si="0"/>
        <v>0</v>
      </c>
      <c r="R10" s="191">
        <f t="shared" si="5"/>
        <v>1</v>
      </c>
      <c r="S10" s="191">
        <f t="shared" si="1"/>
        <v>0</v>
      </c>
      <c r="T10" s="191">
        <f t="shared" si="1"/>
        <v>0</v>
      </c>
      <c r="U10" s="192">
        <f t="shared" si="1"/>
        <v>0</v>
      </c>
      <c r="V10" s="209">
        <f t="shared" si="2"/>
        <v>0.36363636363636365</v>
      </c>
      <c r="W10" s="210">
        <v>0.5454545454545454</v>
      </c>
      <c r="X10" s="211">
        <v>0.5454545454545454</v>
      </c>
      <c r="Y10" s="190">
        <v>0.6336842105263157</v>
      </c>
      <c r="Z10" s="191">
        <v>0.6752136752136753</v>
      </c>
      <c r="AA10" s="193">
        <v>0.667393675027263</v>
      </c>
    </row>
    <row r="11" spans="1:27" s="145" customFormat="1" ht="18" customHeight="1">
      <c r="A11" s="176" t="s">
        <v>6</v>
      </c>
      <c r="B11" s="186">
        <v>1</v>
      </c>
      <c r="C11" s="187"/>
      <c r="D11" s="187"/>
      <c r="E11" s="187">
        <v>8</v>
      </c>
      <c r="F11" s="187"/>
      <c r="G11" s="187"/>
      <c r="H11" s="188"/>
      <c r="I11" s="186">
        <v>9</v>
      </c>
      <c r="J11" s="187">
        <v>5</v>
      </c>
      <c r="K11" s="188">
        <v>9</v>
      </c>
      <c r="L11" s="186">
        <v>559</v>
      </c>
      <c r="M11" s="187">
        <v>617</v>
      </c>
      <c r="N11" s="189">
        <v>631</v>
      </c>
      <c r="O11" s="190">
        <f t="shared" si="3"/>
        <v>1</v>
      </c>
      <c r="P11" s="191">
        <f t="shared" si="4"/>
        <v>0</v>
      </c>
      <c r="Q11" s="191">
        <f t="shared" si="0"/>
        <v>0</v>
      </c>
      <c r="R11" s="191">
        <f t="shared" si="5"/>
        <v>2</v>
      </c>
      <c r="S11" s="191">
        <f t="shared" si="1"/>
        <v>0</v>
      </c>
      <c r="T11" s="191">
        <f t="shared" si="1"/>
        <v>0</v>
      </c>
      <c r="U11" s="192">
        <f t="shared" si="1"/>
        <v>0</v>
      </c>
      <c r="V11" s="209">
        <f t="shared" si="2"/>
        <v>0.8181818181818182</v>
      </c>
      <c r="W11" s="210">
        <v>0.45454545454545453</v>
      </c>
      <c r="X11" s="211">
        <v>0.8181818181818182</v>
      </c>
      <c r="Y11" s="190">
        <v>0.5896624472573839</v>
      </c>
      <c r="Z11" s="191">
        <v>0.6613076098606645</v>
      </c>
      <c r="AA11" s="193">
        <v>0.689617486338798</v>
      </c>
    </row>
    <row r="12" spans="1:27" s="145" customFormat="1" ht="18" customHeight="1">
      <c r="A12" s="176" t="s">
        <v>7</v>
      </c>
      <c r="B12" s="186">
        <v>1</v>
      </c>
      <c r="C12" s="187">
        <v>1</v>
      </c>
      <c r="D12" s="187"/>
      <c r="E12" s="187">
        <v>4</v>
      </c>
      <c r="F12" s="187"/>
      <c r="G12" s="187"/>
      <c r="H12" s="188"/>
      <c r="I12" s="186">
        <v>6</v>
      </c>
      <c r="J12" s="187">
        <v>4</v>
      </c>
      <c r="K12" s="188">
        <v>5</v>
      </c>
      <c r="L12" s="186">
        <v>547</v>
      </c>
      <c r="M12" s="187">
        <v>632</v>
      </c>
      <c r="N12" s="189">
        <v>576</v>
      </c>
      <c r="O12" s="190">
        <f t="shared" si="3"/>
        <v>1</v>
      </c>
      <c r="P12" s="191">
        <f t="shared" si="4"/>
        <v>0.5</v>
      </c>
      <c r="Q12" s="191">
        <f t="shared" si="0"/>
        <v>0</v>
      </c>
      <c r="R12" s="191">
        <f t="shared" si="5"/>
        <v>1</v>
      </c>
      <c r="S12" s="191">
        <f t="shared" si="1"/>
        <v>0</v>
      </c>
      <c r="T12" s="191">
        <f t="shared" si="1"/>
        <v>0</v>
      </c>
      <c r="U12" s="192">
        <f t="shared" si="1"/>
        <v>0</v>
      </c>
      <c r="V12" s="209">
        <f t="shared" si="2"/>
        <v>0.5454545454545454</v>
      </c>
      <c r="W12" s="210">
        <v>0.36363636363636365</v>
      </c>
      <c r="X12" s="211">
        <v>0.45454545454545453</v>
      </c>
      <c r="Y12" s="190">
        <v>0.5733752620545073</v>
      </c>
      <c r="Z12" s="191">
        <v>0.677384780278671</v>
      </c>
      <c r="AA12" s="193">
        <v>0.629508196721312</v>
      </c>
    </row>
    <row r="13" spans="1:27" s="145" customFormat="1" ht="18" customHeight="1">
      <c r="A13" s="176" t="s">
        <v>8</v>
      </c>
      <c r="B13" s="186">
        <v>1</v>
      </c>
      <c r="C13" s="187"/>
      <c r="D13" s="187"/>
      <c r="E13" s="187">
        <v>3</v>
      </c>
      <c r="F13" s="187"/>
      <c r="G13" s="187"/>
      <c r="H13" s="188"/>
      <c r="I13" s="186">
        <v>4</v>
      </c>
      <c r="J13" s="187">
        <v>7</v>
      </c>
      <c r="K13" s="188">
        <v>7</v>
      </c>
      <c r="L13" s="186">
        <v>559</v>
      </c>
      <c r="M13" s="187">
        <v>624</v>
      </c>
      <c r="N13" s="189">
        <v>605</v>
      </c>
      <c r="O13" s="190">
        <f t="shared" si="3"/>
        <v>1</v>
      </c>
      <c r="P13" s="191">
        <f t="shared" si="4"/>
        <v>0</v>
      </c>
      <c r="Q13" s="191">
        <f t="shared" si="0"/>
        <v>0</v>
      </c>
      <c r="R13" s="191">
        <f t="shared" si="5"/>
        <v>0.75</v>
      </c>
      <c r="S13" s="191">
        <f t="shared" si="1"/>
        <v>0</v>
      </c>
      <c r="T13" s="191">
        <f t="shared" si="1"/>
        <v>0</v>
      </c>
      <c r="U13" s="192">
        <f t="shared" si="1"/>
        <v>0</v>
      </c>
      <c r="V13" s="209">
        <f t="shared" si="2"/>
        <v>0.36363636363636365</v>
      </c>
      <c r="W13" s="210">
        <v>0.6363636363636364</v>
      </c>
      <c r="X13" s="211">
        <v>0.6363636363636364</v>
      </c>
      <c r="Y13" s="190">
        <v>0.5878023133543638</v>
      </c>
      <c r="Z13" s="191">
        <v>0.6695278969957081</v>
      </c>
      <c r="AA13" s="193">
        <v>0.659760087241003</v>
      </c>
    </row>
    <row r="14" spans="1:27" s="145" customFormat="1" ht="18" customHeight="1">
      <c r="A14" s="176" t="s">
        <v>9</v>
      </c>
      <c r="B14" s="186">
        <v>1</v>
      </c>
      <c r="C14" s="187">
        <v>2</v>
      </c>
      <c r="D14" s="187"/>
      <c r="E14" s="187">
        <v>6</v>
      </c>
      <c r="F14" s="187"/>
      <c r="G14" s="187">
        <v>1</v>
      </c>
      <c r="H14" s="188"/>
      <c r="I14" s="186">
        <v>10</v>
      </c>
      <c r="J14" s="187">
        <v>11</v>
      </c>
      <c r="K14" s="188">
        <v>7</v>
      </c>
      <c r="L14" s="186">
        <v>522</v>
      </c>
      <c r="M14" s="187">
        <v>611</v>
      </c>
      <c r="N14" s="189">
        <v>540</v>
      </c>
      <c r="O14" s="190">
        <f t="shared" si="3"/>
        <v>1</v>
      </c>
      <c r="P14" s="191">
        <f t="shared" si="4"/>
        <v>1</v>
      </c>
      <c r="Q14" s="191">
        <f t="shared" si="0"/>
        <v>0</v>
      </c>
      <c r="R14" s="191">
        <f t="shared" si="5"/>
        <v>1.5</v>
      </c>
      <c r="S14" s="191">
        <f t="shared" si="1"/>
        <v>0</v>
      </c>
      <c r="T14" s="191">
        <f t="shared" si="1"/>
        <v>1</v>
      </c>
      <c r="U14" s="192">
        <f t="shared" si="1"/>
        <v>0</v>
      </c>
      <c r="V14" s="209">
        <f t="shared" si="2"/>
        <v>0.9090909090909091</v>
      </c>
      <c r="W14" s="210">
        <v>1</v>
      </c>
      <c r="X14" s="211">
        <v>0.6363636363636364</v>
      </c>
      <c r="Y14" s="190">
        <v>0.5729967069154775</v>
      </c>
      <c r="Z14" s="191">
        <v>0.6555793991416309</v>
      </c>
      <c r="AA14" s="193">
        <v>0.591456736035049</v>
      </c>
    </row>
    <row r="15" spans="1:27" s="145" customFormat="1" ht="18" customHeight="1">
      <c r="A15" s="176" t="s">
        <v>10</v>
      </c>
      <c r="B15" s="186">
        <v>1</v>
      </c>
      <c r="C15" s="187"/>
      <c r="D15" s="187"/>
      <c r="E15" s="187">
        <v>3</v>
      </c>
      <c r="F15" s="187"/>
      <c r="G15" s="187"/>
      <c r="H15" s="188"/>
      <c r="I15" s="186">
        <v>4</v>
      </c>
      <c r="J15" s="187">
        <v>8</v>
      </c>
      <c r="K15" s="188">
        <v>7</v>
      </c>
      <c r="L15" s="186">
        <v>496</v>
      </c>
      <c r="M15" s="187">
        <v>587</v>
      </c>
      <c r="N15" s="189">
        <v>549</v>
      </c>
      <c r="O15" s="190">
        <f t="shared" si="3"/>
        <v>1</v>
      </c>
      <c r="P15" s="191">
        <f t="shared" si="4"/>
        <v>0</v>
      </c>
      <c r="Q15" s="191">
        <f t="shared" si="0"/>
        <v>0</v>
      </c>
      <c r="R15" s="191">
        <f t="shared" si="5"/>
        <v>0.75</v>
      </c>
      <c r="S15" s="191">
        <f t="shared" si="1"/>
        <v>0</v>
      </c>
      <c r="T15" s="191">
        <f t="shared" si="1"/>
        <v>0</v>
      </c>
      <c r="U15" s="192">
        <f t="shared" si="1"/>
        <v>0</v>
      </c>
      <c r="V15" s="209">
        <f t="shared" si="2"/>
        <v>0.36363636363636365</v>
      </c>
      <c r="W15" s="210">
        <v>0.7272727272727273</v>
      </c>
      <c r="X15" s="211">
        <v>0.6363636363636364</v>
      </c>
      <c r="Y15" s="190">
        <v>0.5232067510548524</v>
      </c>
      <c r="Z15" s="191">
        <v>0.6311827956989248</v>
      </c>
      <c r="AA15" s="193">
        <v>0.599344978165939</v>
      </c>
    </row>
    <row r="16" spans="1:27" s="145" customFormat="1" ht="18" customHeight="1">
      <c r="A16" s="194" t="s">
        <v>11</v>
      </c>
      <c r="B16" s="195"/>
      <c r="C16" s="196"/>
      <c r="D16" s="196"/>
      <c r="E16" s="196">
        <v>2</v>
      </c>
      <c r="F16" s="196">
        <v>1</v>
      </c>
      <c r="G16" s="196"/>
      <c r="H16" s="197">
        <v>1</v>
      </c>
      <c r="I16" s="195">
        <v>4</v>
      </c>
      <c r="J16" s="196">
        <v>5</v>
      </c>
      <c r="K16" s="197">
        <v>10</v>
      </c>
      <c r="L16" s="195">
        <v>452</v>
      </c>
      <c r="M16" s="196">
        <v>490</v>
      </c>
      <c r="N16" s="198">
        <v>473</v>
      </c>
      <c r="O16" s="199">
        <f t="shared" si="3"/>
        <v>0</v>
      </c>
      <c r="P16" s="200">
        <f t="shared" si="4"/>
        <v>0</v>
      </c>
      <c r="Q16" s="200">
        <f t="shared" si="0"/>
        <v>0</v>
      </c>
      <c r="R16" s="200">
        <f t="shared" si="5"/>
        <v>0.5</v>
      </c>
      <c r="S16" s="200">
        <f t="shared" si="1"/>
        <v>1</v>
      </c>
      <c r="T16" s="200">
        <f t="shared" si="1"/>
        <v>0</v>
      </c>
      <c r="U16" s="201">
        <f t="shared" si="1"/>
        <v>1</v>
      </c>
      <c r="V16" s="212">
        <f t="shared" si="2"/>
        <v>0.36363636363636365</v>
      </c>
      <c r="W16" s="213">
        <v>0.45454545454545453</v>
      </c>
      <c r="X16" s="214">
        <v>0.9090909090909091</v>
      </c>
      <c r="Y16" s="199">
        <v>0.47780126849894294</v>
      </c>
      <c r="Z16" s="200">
        <v>0.5291576673866091</v>
      </c>
      <c r="AA16" s="202">
        <v>0.516375545851528</v>
      </c>
    </row>
    <row r="17" spans="1:27" s="150" customFormat="1" ht="21" customHeight="1">
      <c r="A17" s="161" t="s">
        <v>61</v>
      </c>
      <c r="B17" s="92">
        <f aca="true" t="shared" si="6" ref="B17:H17">SUM(B5:B16)</f>
        <v>9</v>
      </c>
      <c r="C17" s="93">
        <f t="shared" si="6"/>
        <v>6</v>
      </c>
      <c r="D17" s="93">
        <f t="shared" si="6"/>
        <v>0</v>
      </c>
      <c r="E17" s="93">
        <f t="shared" si="6"/>
        <v>41</v>
      </c>
      <c r="F17" s="93">
        <f t="shared" si="6"/>
        <v>3</v>
      </c>
      <c r="G17" s="93">
        <f t="shared" si="6"/>
        <v>1</v>
      </c>
      <c r="H17" s="94">
        <f t="shared" si="6"/>
        <v>5</v>
      </c>
      <c r="I17" s="92">
        <f>SUM(B17:H17)</f>
        <v>65</v>
      </c>
      <c r="J17" s="93">
        <v>73</v>
      </c>
      <c r="K17" s="94">
        <v>74</v>
      </c>
      <c r="L17" s="95">
        <f>SUM(L5:L16)</f>
        <v>6399</v>
      </c>
      <c r="M17" s="93">
        <f>SUM(M5:M16)</f>
        <v>6793</v>
      </c>
      <c r="N17" s="151">
        <v>6570</v>
      </c>
      <c r="O17" s="162">
        <f t="shared" si="3"/>
        <v>9</v>
      </c>
      <c r="P17" s="163">
        <f t="shared" si="4"/>
        <v>3</v>
      </c>
      <c r="Q17" s="163">
        <f t="shared" si="0"/>
        <v>0</v>
      </c>
      <c r="R17" s="163">
        <f t="shared" si="5"/>
        <v>10.25</v>
      </c>
      <c r="S17" s="163">
        <f t="shared" si="1"/>
        <v>3</v>
      </c>
      <c r="T17" s="163">
        <f>G17/1</f>
        <v>1</v>
      </c>
      <c r="U17" s="164">
        <f>H17/1</f>
        <v>5</v>
      </c>
      <c r="V17" s="101">
        <f t="shared" si="2"/>
        <v>5.909090909090909</v>
      </c>
      <c r="W17" s="99">
        <v>6.636363636363637</v>
      </c>
      <c r="X17" s="100">
        <v>6.727272727272728</v>
      </c>
      <c r="Y17" s="102">
        <f>SUM(Y5:Y16)</f>
        <v>6.822471478583826</v>
      </c>
      <c r="Z17" s="99">
        <v>7.296455424274973</v>
      </c>
      <c r="AA17" s="152">
        <v>7.17</v>
      </c>
    </row>
    <row r="18" ht="34.5" customHeight="1"/>
    <row r="19" spans="1:27" ht="24.75" customHeight="1">
      <c r="A19" s="106" t="s">
        <v>89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158"/>
      <c r="B20" s="327" t="s">
        <v>56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8"/>
      <c r="O20" s="324" t="s">
        <v>84</v>
      </c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4"/>
    </row>
    <row r="21" spans="1:27" ht="18" customHeight="1">
      <c r="A21" s="159"/>
      <c r="B21" s="329" t="s">
        <v>108</v>
      </c>
      <c r="C21" s="330"/>
      <c r="D21" s="330"/>
      <c r="E21" s="330"/>
      <c r="F21" s="330"/>
      <c r="G21" s="330"/>
      <c r="H21" s="330"/>
      <c r="I21" s="331" t="s">
        <v>53</v>
      </c>
      <c r="J21" s="332"/>
      <c r="K21" s="332"/>
      <c r="L21" s="335" t="s">
        <v>60</v>
      </c>
      <c r="M21" s="336"/>
      <c r="N21" s="336"/>
      <c r="O21" s="329" t="s">
        <v>108</v>
      </c>
      <c r="P21" s="330"/>
      <c r="Q21" s="330"/>
      <c r="R21" s="330"/>
      <c r="S21" s="330"/>
      <c r="T21" s="330"/>
      <c r="U21" s="330"/>
      <c r="V21" s="333" t="s">
        <v>58</v>
      </c>
      <c r="W21" s="334"/>
      <c r="X21" s="334"/>
      <c r="Y21" s="347" t="s">
        <v>59</v>
      </c>
      <c r="Z21" s="348"/>
      <c r="AA21" s="349"/>
    </row>
    <row r="22" spans="1:27" ht="82.5" customHeight="1">
      <c r="A22" s="160" t="s">
        <v>54</v>
      </c>
      <c r="B22" s="124" t="s">
        <v>93</v>
      </c>
      <c r="C22" s="125" t="s">
        <v>101</v>
      </c>
      <c r="D22" s="125" t="s">
        <v>97</v>
      </c>
      <c r="E22" s="125" t="s">
        <v>87</v>
      </c>
      <c r="F22" s="125" t="s">
        <v>98</v>
      </c>
      <c r="G22" s="125" t="s">
        <v>99</v>
      </c>
      <c r="H22" s="126" t="s">
        <v>100</v>
      </c>
      <c r="I22" s="112">
        <v>2006</v>
      </c>
      <c r="J22" s="113">
        <v>2005</v>
      </c>
      <c r="K22" s="114">
        <v>2004</v>
      </c>
      <c r="L22" s="251">
        <v>2006</v>
      </c>
      <c r="M22" s="245">
        <v>2005</v>
      </c>
      <c r="N22" s="114">
        <v>2004</v>
      </c>
      <c r="O22" s="238" t="s">
        <v>93</v>
      </c>
      <c r="P22" s="125" t="s">
        <v>101</v>
      </c>
      <c r="Q22" s="125" t="s">
        <v>97</v>
      </c>
      <c r="R22" s="125" t="s">
        <v>87</v>
      </c>
      <c r="S22" s="125" t="s">
        <v>98</v>
      </c>
      <c r="T22" s="125" t="s">
        <v>99</v>
      </c>
      <c r="U22" s="239" t="s">
        <v>100</v>
      </c>
      <c r="V22" s="112">
        <v>2006</v>
      </c>
      <c r="W22" s="113">
        <v>2005</v>
      </c>
      <c r="X22" s="114">
        <v>2004</v>
      </c>
      <c r="Y22" s="112">
        <v>2006</v>
      </c>
      <c r="Z22" s="113">
        <v>2005</v>
      </c>
      <c r="AA22" s="128">
        <v>2004</v>
      </c>
    </row>
    <row r="23" spans="1:27" ht="18" customHeight="1">
      <c r="A23" s="166" t="s">
        <v>0</v>
      </c>
      <c r="B23" s="167">
        <v>2</v>
      </c>
      <c r="C23" s="168">
        <v>1</v>
      </c>
      <c r="D23" s="168">
        <v>5</v>
      </c>
      <c r="E23" s="168"/>
      <c r="F23" s="168">
        <v>1</v>
      </c>
      <c r="G23" s="168"/>
      <c r="H23" s="169">
        <v>1</v>
      </c>
      <c r="I23" s="167">
        <v>10</v>
      </c>
      <c r="J23" s="168">
        <v>12</v>
      </c>
      <c r="K23" s="169">
        <v>7</v>
      </c>
      <c r="L23" s="294">
        <v>1153</v>
      </c>
      <c r="M23" s="246">
        <v>1418</v>
      </c>
      <c r="N23" s="236">
        <v>1696</v>
      </c>
      <c r="O23" s="240">
        <f>B23/1</f>
        <v>2</v>
      </c>
      <c r="P23" s="173">
        <f>C23/2</f>
        <v>0.5</v>
      </c>
      <c r="Q23" s="173">
        <f aca="true" t="shared" si="7" ref="Q23:Q35">D23/1</f>
        <v>5</v>
      </c>
      <c r="R23" s="173">
        <f>E23/4</f>
        <v>0</v>
      </c>
      <c r="S23" s="173">
        <f aca="true" t="shared" si="8" ref="S23:U34">F23/1</f>
        <v>1</v>
      </c>
      <c r="T23" s="173">
        <f t="shared" si="8"/>
        <v>0</v>
      </c>
      <c r="U23" s="175">
        <f t="shared" si="8"/>
        <v>1</v>
      </c>
      <c r="V23" s="203">
        <f>I23/11</f>
        <v>0.9090909090909091</v>
      </c>
      <c r="W23" s="204">
        <v>1.0909090909090908</v>
      </c>
      <c r="X23" s="205">
        <v>0.6363636363636364</v>
      </c>
      <c r="Y23" s="295">
        <v>1.2587336244541485</v>
      </c>
      <c r="Z23" s="173">
        <v>1.532972972972973</v>
      </c>
      <c r="AA23" s="175">
        <v>1.84347826086956</v>
      </c>
    </row>
    <row r="24" spans="1:27" ht="18" customHeight="1">
      <c r="A24" s="176" t="s">
        <v>1</v>
      </c>
      <c r="B24" s="177"/>
      <c r="C24" s="178"/>
      <c r="D24" s="178">
        <v>6</v>
      </c>
      <c r="E24" s="178"/>
      <c r="F24" s="178">
        <v>3</v>
      </c>
      <c r="G24" s="178">
        <v>1</v>
      </c>
      <c r="H24" s="179"/>
      <c r="I24" s="177">
        <v>10</v>
      </c>
      <c r="J24" s="178">
        <v>9</v>
      </c>
      <c r="K24" s="179">
        <v>12</v>
      </c>
      <c r="L24" s="186">
        <v>1030</v>
      </c>
      <c r="M24" s="247">
        <v>1113</v>
      </c>
      <c r="N24" s="237">
        <v>1305</v>
      </c>
      <c r="O24" s="241">
        <f aca="true" t="shared" si="9" ref="O24:O35">B24/1</f>
        <v>0</v>
      </c>
      <c r="P24" s="183">
        <f aca="true" t="shared" si="10" ref="P24:P35">C24/2</f>
        <v>0</v>
      </c>
      <c r="Q24" s="183">
        <f t="shared" si="7"/>
        <v>6</v>
      </c>
      <c r="R24" s="183">
        <f aca="true" t="shared" si="11" ref="R24:R35">E24/4</f>
        <v>0</v>
      </c>
      <c r="S24" s="183">
        <f t="shared" si="8"/>
        <v>3</v>
      </c>
      <c r="T24" s="183">
        <f t="shared" si="8"/>
        <v>1</v>
      </c>
      <c r="U24" s="185">
        <f t="shared" si="8"/>
        <v>0</v>
      </c>
      <c r="V24" s="206">
        <f aca="true" t="shared" si="12" ref="V24:V35">I24/11</f>
        <v>0.9090909090909091</v>
      </c>
      <c r="W24" s="207">
        <v>0.8181818181818182</v>
      </c>
      <c r="X24" s="208">
        <v>1.0909090909090908</v>
      </c>
      <c r="Y24" s="190">
        <v>1.122004357298475</v>
      </c>
      <c r="Z24" s="183">
        <v>1.2019438444924406</v>
      </c>
      <c r="AA24" s="185">
        <v>1.42622950819672</v>
      </c>
    </row>
    <row r="25" spans="1:27" ht="18" customHeight="1">
      <c r="A25" s="176" t="s">
        <v>2</v>
      </c>
      <c r="B25" s="177"/>
      <c r="C25" s="178">
        <v>1</v>
      </c>
      <c r="D25" s="178">
        <v>9</v>
      </c>
      <c r="E25" s="178">
        <v>3</v>
      </c>
      <c r="F25" s="178">
        <v>2</v>
      </c>
      <c r="G25" s="178">
        <v>1</v>
      </c>
      <c r="H25" s="179"/>
      <c r="I25" s="177">
        <v>16</v>
      </c>
      <c r="J25" s="178">
        <v>14</v>
      </c>
      <c r="K25" s="179">
        <v>10</v>
      </c>
      <c r="L25" s="186">
        <v>1049</v>
      </c>
      <c r="M25" s="247">
        <v>1246</v>
      </c>
      <c r="N25" s="237">
        <v>1384</v>
      </c>
      <c r="O25" s="241">
        <f t="shared" si="9"/>
        <v>0</v>
      </c>
      <c r="P25" s="183">
        <f t="shared" si="10"/>
        <v>0.5</v>
      </c>
      <c r="Q25" s="183">
        <f t="shared" si="7"/>
        <v>9</v>
      </c>
      <c r="R25" s="183">
        <f t="shared" si="11"/>
        <v>0.75</v>
      </c>
      <c r="S25" s="183">
        <f t="shared" si="8"/>
        <v>2</v>
      </c>
      <c r="T25" s="183">
        <f t="shared" si="8"/>
        <v>1</v>
      </c>
      <c r="U25" s="185">
        <f t="shared" si="8"/>
        <v>0</v>
      </c>
      <c r="V25" s="206">
        <f t="shared" si="12"/>
        <v>1.4545454545454546</v>
      </c>
      <c r="W25" s="207">
        <v>1.2727272727272727</v>
      </c>
      <c r="X25" s="208">
        <v>0.9090909090909091</v>
      </c>
      <c r="Y25" s="190">
        <v>1.1514818880351263</v>
      </c>
      <c r="Z25" s="183">
        <v>1.3397849462365592</v>
      </c>
      <c r="AA25" s="185">
        <v>1.5092693565976</v>
      </c>
    </row>
    <row r="26" spans="1:27" ht="18" customHeight="1">
      <c r="A26" s="176" t="s">
        <v>3</v>
      </c>
      <c r="B26" s="177">
        <v>2</v>
      </c>
      <c r="C26" s="178"/>
      <c r="D26" s="178"/>
      <c r="E26" s="178">
        <v>2</v>
      </c>
      <c r="F26" s="178">
        <v>1</v>
      </c>
      <c r="G26" s="178"/>
      <c r="H26" s="179">
        <v>1</v>
      </c>
      <c r="I26" s="177">
        <v>6</v>
      </c>
      <c r="J26" s="178">
        <v>12</v>
      </c>
      <c r="K26" s="179">
        <v>9</v>
      </c>
      <c r="L26" s="186">
        <v>1004</v>
      </c>
      <c r="M26" s="247">
        <v>1155</v>
      </c>
      <c r="N26" s="237">
        <v>1402</v>
      </c>
      <c r="O26" s="241">
        <f t="shared" si="9"/>
        <v>2</v>
      </c>
      <c r="P26" s="183">
        <f t="shared" si="10"/>
        <v>0</v>
      </c>
      <c r="Q26" s="183">
        <f t="shared" si="7"/>
        <v>0</v>
      </c>
      <c r="R26" s="183">
        <f t="shared" si="11"/>
        <v>0.5</v>
      </c>
      <c r="S26" s="183">
        <f t="shared" si="8"/>
        <v>1</v>
      </c>
      <c r="T26" s="183">
        <f t="shared" si="8"/>
        <v>0</v>
      </c>
      <c r="U26" s="185">
        <f t="shared" si="8"/>
        <v>1</v>
      </c>
      <c r="V26" s="206">
        <f t="shared" si="12"/>
        <v>0.5454545454545454</v>
      </c>
      <c r="W26" s="207">
        <v>1.0909090909090908</v>
      </c>
      <c r="X26" s="208">
        <v>0.8181818181818182</v>
      </c>
      <c r="Y26" s="190">
        <v>1.0579557428872497</v>
      </c>
      <c r="Z26" s="183">
        <v>1.233974358974359</v>
      </c>
      <c r="AA26" s="185">
        <v>1.53391684901531</v>
      </c>
    </row>
    <row r="27" spans="1:27" ht="18" customHeight="1">
      <c r="A27" s="176" t="s">
        <v>4</v>
      </c>
      <c r="B27" s="177">
        <v>2</v>
      </c>
      <c r="C27" s="178">
        <v>1</v>
      </c>
      <c r="D27" s="178">
        <v>2</v>
      </c>
      <c r="E27" s="178">
        <v>2</v>
      </c>
      <c r="F27" s="178">
        <v>2</v>
      </c>
      <c r="G27" s="178"/>
      <c r="H27" s="179">
        <v>4</v>
      </c>
      <c r="I27" s="177">
        <v>13</v>
      </c>
      <c r="J27" s="178">
        <v>14</v>
      </c>
      <c r="K27" s="179">
        <v>12</v>
      </c>
      <c r="L27" s="186">
        <v>1095</v>
      </c>
      <c r="M27" s="247">
        <v>1248</v>
      </c>
      <c r="N27" s="237">
        <v>1358</v>
      </c>
      <c r="O27" s="241">
        <f t="shared" si="9"/>
        <v>2</v>
      </c>
      <c r="P27" s="183">
        <f t="shared" si="10"/>
        <v>0.5</v>
      </c>
      <c r="Q27" s="183">
        <f t="shared" si="7"/>
        <v>2</v>
      </c>
      <c r="R27" s="183">
        <f t="shared" si="11"/>
        <v>0.5</v>
      </c>
      <c r="S27" s="183">
        <f t="shared" si="8"/>
        <v>2</v>
      </c>
      <c r="T27" s="183">
        <f t="shared" si="8"/>
        <v>0</v>
      </c>
      <c r="U27" s="185">
        <f t="shared" si="8"/>
        <v>4</v>
      </c>
      <c r="V27" s="206">
        <f t="shared" si="12"/>
        <v>1.1818181818181819</v>
      </c>
      <c r="W27" s="207">
        <v>1.2727272727272727</v>
      </c>
      <c r="X27" s="208">
        <v>1.0909090909090908</v>
      </c>
      <c r="Y27" s="190">
        <v>1.14900314795383</v>
      </c>
      <c r="Z27" s="183">
        <v>1.3333333333333333</v>
      </c>
      <c r="AA27" s="185">
        <v>1.48091603053435</v>
      </c>
    </row>
    <row r="28" spans="1:27" ht="18" customHeight="1">
      <c r="A28" s="176" t="s">
        <v>5</v>
      </c>
      <c r="B28" s="186">
        <v>3</v>
      </c>
      <c r="C28" s="187">
        <v>1</v>
      </c>
      <c r="D28" s="187">
        <v>2</v>
      </c>
      <c r="E28" s="187"/>
      <c r="F28" s="187">
        <v>1</v>
      </c>
      <c r="G28" s="187"/>
      <c r="H28" s="188">
        <v>2</v>
      </c>
      <c r="I28" s="186">
        <v>9</v>
      </c>
      <c r="J28" s="187">
        <v>8</v>
      </c>
      <c r="K28" s="188">
        <v>6</v>
      </c>
      <c r="L28" s="186">
        <v>1064</v>
      </c>
      <c r="M28" s="248">
        <v>1264</v>
      </c>
      <c r="N28" s="188">
        <v>1440</v>
      </c>
      <c r="O28" s="242">
        <f t="shared" si="9"/>
        <v>3</v>
      </c>
      <c r="P28" s="191">
        <f t="shared" si="10"/>
        <v>0.5</v>
      </c>
      <c r="Q28" s="191">
        <f t="shared" si="7"/>
        <v>2</v>
      </c>
      <c r="R28" s="191">
        <f t="shared" si="11"/>
        <v>0</v>
      </c>
      <c r="S28" s="191">
        <f t="shared" si="8"/>
        <v>1</v>
      </c>
      <c r="T28" s="191">
        <f t="shared" si="8"/>
        <v>0</v>
      </c>
      <c r="U28" s="193">
        <f t="shared" si="8"/>
        <v>2</v>
      </c>
      <c r="V28" s="209">
        <f t="shared" si="12"/>
        <v>0.8181818181818182</v>
      </c>
      <c r="W28" s="210">
        <v>0.7272727272727273</v>
      </c>
      <c r="X28" s="211">
        <v>0.5454545454545454</v>
      </c>
      <c r="Y28" s="190">
        <v>1.12</v>
      </c>
      <c r="Z28" s="191">
        <v>1.3504273504273505</v>
      </c>
      <c r="AA28" s="193">
        <v>1.57033805888767</v>
      </c>
    </row>
    <row r="29" spans="1:27" ht="18" customHeight="1">
      <c r="A29" s="176" t="s">
        <v>6</v>
      </c>
      <c r="B29" s="186">
        <v>2</v>
      </c>
      <c r="C29" s="187"/>
      <c r="D29" s="187">
        <v>2</v>
      </c>
      <c r="E29" s="187">
        <v>4</v>
      </c>
      <c r="F29" s="187">
        <v>2</v>
      </c>
      <c r="G29" s="187">
        <v>1</v>
      </c>
      <c r="H29" s="188">
        <v>5</v>
      </c>
      <c r="I29" s="186">
        <v>16</v>
      </c>
      <c r="J29" s="187">
        <v>10</v>
      </c>
      <c r="K29" s="188">
        <v>19</v>
      </c>
      <c r="L29" s="186">
        <v>1062</v>
      </c>
      <c r="M29" s="248">
        <v>1305</v>
      </c>
      <c r="N29" s="188">
        <v>1676</v>
      </c>
      <c r="O29" s="242">
        <f t="shared" si="9"/>
        <v>2</v>
      </c>
      <c r="P29" s="191">
        <f t="shared" si="10"/>
        <v>0</v>
      </c>
      <c r="Q29" s="191">
        <f t="shared" si="7"/>
        <v>2</v>
      </c>
      <c r="R29" s="191">
        <f t="shared" si="11"/>
        <v>1</v>
      </c>
      <c r="S29" s="191">
        <f t="shared" si="8"/>
        <v>2</v>
      </c>
      <c r="T29" s="191">
        <f t="shared" si="8"/>
        <v>1</v>
      </c>
      <c r="U29" s="193">
        <f t="shared" si="8"/>
        <v>5</v>
      </c>
      <c r="V29" s="209">
        <f t="shared" si="12"/>
        <v>1.4545454545454546</v>
      </c>
      <c r="W29" s="210">
        <v>0.9090909090909091</v>
      </c>
      <c r="X29" s="211">
        <v>1.7272727272727273</v>
      </c>
      <c r="Y29" s="190">
        <v>1.120253164556962</v>
      </c>
      <c r="Z29" s="191">
        <v>1.3987138263665595</v>
      </c>
      <c r="AA29" s="193">
        <v>1.83169398907103</v>
      </c>
    </row>
    <row r="30" spans="1:27" ht="18" customHeight="1">
      <c r="A30" s="176" t="s">
        <v>7</v>
      </c>
      <c r="B30" s="186">
        <v>2</v>
      </c>
      <c r="C30" s="187"/>
      <c r="D30" s="187">
        <v>3</v>
      </c>
      <c r="E30" s="187">
        <v>1</v>
      </c>
      <c r="F30" s="187">
        <v>3</v>
      </c>
      <c r="G30" s="187"/>
      <c r="H30" s="188">
        <v>1</v>
      </c>
      <c r="I30" s="186">
        <v>10</v>
      </c>
      <c r="J30" s="187">
        <v>7</v>
      </c>
      <c r="K30" s="188">
        <v>13</v>
      </c>
      <c r="L30" s="186">
        <v>1125</v>
      </c>
      <c r="M30" s="248">
        <v>1388</v>
      </c>
      <c r="N30" s="188">
        <v>1600</v>
      </c>
      <c r="O30" s="242">
        <f t="shared" si="9"/>
        <v>2</v>
      </c>
      <c r="P30" s="191">
        <f t="shared" si="10"/>
        <v>0</v>
      </c>
      <c r="Q30" s="191">
        <f t="shared" si="7"/>
        <v>3</v>
      </c>
      <c r="R30" s="191">
        <f t="shared" si="11"/>
        <v>0.25</v>
      </c>
      <c r="S30" s="191">
        <f t="shared" si="8"/>
        <v>3</v>
      </c>
      <c r="T30" s="191">
        <f t="shared" si="8"/>
        <v>0</v>
      </c>
      <c r="U30" s="193">
        <f t="shared" si="8"/>
        <v>1</v>
      </c>
      <c r="V30" s="209">
        <f t="shared" si="12"/>
        <v>0.9090909090909091</v>
      </c>
      <c r="W30" s="210">
        <v>0.6363636363636364</v>
      </c>
      <c r="X30" s="211">
        <v>1.1818181818181819</v>
      </c>
      <c r="Y30" s="190">
        <v>1.179245283018868</v>
      </c>
      <c r="Z30" s="191">
        <v>1.487674169346195</v>
      </c>
      <c r="AA30" s="193">
        <v>1.74863387978142</v>
      </c>
    </row>
    <row r="31" spans="1:27" ht="18" customHeight="1">
      <c r="A31" s="176" t="s">
        <v>8</v>
      </c>
      <c r="B31" s="186">
        <v>1</v>
      </c>
      <c r="C31" s="187">
        <v>1</v>
      </c>
      <c r="D31" s="187">
        <v>1</v>
      </c>
      <c r="E31" s="187"/>
      <c r="F31" s="187">
        <v>3</v>
      </c>
      <c r="G31" s="187">
        <v>2</v>
      </c>
      <c r="H31" s="188"/>
      <c r="I31" s="186">
        <v>8</v>
      </c>
      <c r="J31" s="187">
        <v>16</v>
      </c>
      <c r="K31" s="188">
        <v>11</v>
      </c>
      <c r="L31" s="186">
        <v>1132</v>
      </c>
      <c r="M31" s="248">
        <v>1260</v>
      </c>
      <c r="N31" s="188">
        <v>1504</v>
      </c>
      <c r="O31" s="242">
        <f t="shared" si="9"/>
        <v>1</v>
      </c>
      <c r="P31" s="191">
        <f t="shared" si="10"/>
        <v>0.5</v>
      </c>
      <c r="Q31" s="191">
        <f t="shared" si="7"/>
        <v>1</v>
      </c>
      <c r="R31" s="191">
        <f t="shared" si="11"/>
        <v>0</v>
      </c>
      <c r="S31" s="191">
        <f t="shared" si="8"/>
        <v>3</v>
      </c>
      <c r="T31" s="191">
        <f t="shared" si="8"/>
        <v>2</v>
      </c>
      <c r="U31" s="193">
        <f t="shared" si="8"/>
        <v>0</v>
      </c>
      <c r="V31" s="209">
        <f t="shared" si="12"/>
        <v>0.7272727272727273</v>
      </c>
      <c r="W31" s="210">
        <v>1.4545454545454546</v>
      </c>
      <c r="X31" s="211">
        <v>1</v>
      </c>
      <c r="Y31" s="190">
        <v>1.1903259726603574</v>
      </c>
      <c r="Z31" s="191">
        <v>1.351931330472103</v>
      </c>
      <c r="AA31" s="193">
        <v>1.6401308615049</v>
      </c>
    </row>
    <row r="32" spans="1:27" ht="18" customHeight="1">
      <c r="A32" s="176" t="s">
        <v>9</v>
      </c>
      <c r="B32" s="186"/>
      <c r="C32" s="187">
        <v>2</v>
      </c>
      <c r="D32" s="187">
        <v>1</v>
      </c>
      <c r="E32" s="187"/>
      <c r="F32" s="187"/>
      <c r="G32" s="187"/>
      <c r="H32" s="188">
        <v>1</v>
      </c>
      <c r="I32" s="186">
        <v>4</v>
      </c>
      <c r="J32" s="187">
        <v>15</v>
      </c>
      <c r="K32" s="188">
        <v>12</v>
      </c>
      <c r="L32" s="186">
        <v>1049</v>
      </c>
      <c r="M32" s="248">
        <v>1347</v>
      </c>
      <c r="N32" s="188">
        <v>1394</v>
      </c>
      <c r="O32" s="242">
        <f t="shared" si="9"/>
        <v>0</v>
      </c>
      <c r="P32" s="191">
        <f t="shared" si="10"/>
        <v>1</v>
      </c>
      <c r="Q32" s="191">
        <f t="shared" si="7"/>
        <v>1</v>
      </c>
      <c r="R32" s="191">
        <f t="shared" si="11"/>
        <v>0</v>
      </c>
      <c r="S32" s="191">
        <f t="shared" si="8"/>
        <v>0</v>
      </c>
      <c r="T32" s="191">
        <f t="shared" si="8"/>
        <v>0</v>
      </c>
      <c r="U32" s="193">
        <f t="shared" si="8"/>
        <v>1</v>
      </c>
      <c r="V32" s="209">
        <f t="shared" si="12"/>
        <v>0.36363636363636365</v>
      </c>
      <c r="W32" s="210">
        <v>1.3636363636363635</v>
      </c>
      <c r="X32" s="211">
        <v>1.0909090909090908</v>
      </c>
      <c r="Y32" s="190">
        <v>1.1514818880351263</v>
      </c>
      <c r="Z32" s="191">
        <v>1.4452789699570816</v>
      </c>
      <c r="AA32" s="193">
        <v>1.52683461117196</v>
      </c>
    </row>
    <row r="33" spans="1:27" ht="18" customHeight="1">
      <c r="A33" s="176" t="s">
        <v>10</v>
      </c>
      <c r="B33" s="186"/>
      <c r="C33" s="187"/>
      <c r="D33" s="187">
        <v>2</v>
      </c>
      <c r="E33" s="187"/>
      <c r="F33" s="187">
        <v>2</v>
      </c>
      <c r="G33" s="187"/>
      <c r="H33" s="188"/>
      <c r="I33" s="186">
        <v>4</v>
      </c>
      <c r="J33" s="187">
        <v>9</v>
      </c>
      <c r="K33" s="188">
        <v>11</v>
      </c>
      <c r="L33" s="186">
        <v>883</v>
      </c>
      <c r="M33" s="248">
        <v>1150</v>
      </c>
      <c r="N33" s="188">
        <v>1349</v>
      </c>
      <c r="O33" s="242">
        <f t="shared" si="9"/>
        <v>0</v>
      </c>
      <c r="P33" s="191">
        <f t="shared" si="10"/>
        <v>0</v>
      </c>
      <c r="Q33" s="191">
        <f t="shared" si="7"/>
        <v>2</v>
      </c>
      <c r="R33" s="191">
        <f t="shared" si="11"/>
        <v>0</v>
      </c>
      <c r="S33" s="191">
        <f t="shared" si="8"/>
        <v>2</v>
      </c>
      <c r="T33" s="191">
        <f t="shared" si="8"/>
        <v>0</v>
      </c>
      <c r="U33" s="193">
        <f t="shared" si="8"/>
        <v>0</v>
      </c>
      <c r="V33" s="209">
        <f t="shared" si="12"/>
        <v>0.36363636363636365</v>
      </c>
      <c r="W33" s="210">
        <v>0.8181818181818182</v>
      </c>
      <c r="X33" s="211">
        <v>1</v>
      </c>
      <c r="Y33" s="190">
        <v>0.9314345991561181</v>
      </c>
      <c r="Z33" s="191">
        <v>1.2365591397849462</v>
      </c>
      <c r="AA33" s="193">
        <v>1.47270742358078</v>
      </c>
    </row>
    <row r="34" spans="1:27" ht="18" customHeight="1">
      <c r="A34" s="194" t="s">
        <v>11</v>
      </c>
      <c r="B34" s="195"/>
      <c r="C34" s="196">
        <v>2</v>
      </c>
      <c r="D34" s="196">
        <v>3</v>
      </c>
      <c r="E34" s="196"/>
      <c r="F34" s="196"/>
      <c r="G34" s="196"/>
      <c r="H34" s="197">
        <v>3</v>
      </c>
      <c r="I34" s="195">
        <v>8</v>
      </c>
      <c r="J34" s="196">
        <v>10</v>
      </c>
      <c r="K34" s="197">
        <v>13</v>
      </c>
      <c r="L34" s="195">
        <v>906</v>
      </c>
      <c r="M34" s="249">
        <v>1108</v>
      </c>
      <c r="N34" s="197">
        <v>1318</v>
      </c>
      <c r="O34" s="243">
        <f t="shared" si="9"/>
        <v>0</v>
      </c>
      <c r="P34" s="200">
        <f t="shared" si="10"/>
        <v>1</v>
      </c>
      <c r="Q34" s="200">
        <f t="shared" si="7"/>
        <v>3</v>
      </c>
      <c r="R34" s="200">
        <f t="shared" si="11"/>
        <v>0</v>
      </c>
      <c r="S34" s="200">
        <f t="shared" si="8"/>
        <v>0</v>
      </c>
      <c r="T34" s="200">
        <f t="shared" si="8"/>
        <v>0</v>
      </c>
      <c r="U34" s="202">
        <f t="shared" si="8"/>
        <v>3</v>
      </c>
      <c r="V34" s="212">
        <f t="shared" si="12"/>
        <v>0.7272727272727273</v>
      </c>
      <c r="W34" s="213">
        <v>0.9090909090909091</v>
      </c>
      <c r="X34" s="214">
        <v>1.1818181818181819</v>
      </c>
      <c r="Y34" s="199">
        <v>0.9577167019027484</v>
      </c>
      <c r="Z34" s="200">
        <v>1.1965442764578833</v>
      </c>
      <c r="AA34" s="202">
        <v>1.43886462882096</v>
      </c>
    </row>
    <row r="35" spans="1:27" ht="21" customHeight="1">
      <c r="A35" s="161" t="s">
        <v>61</v>
      </c>
      <c r="B35" s="92">
        <f aca="true" t="shared" si="13" ref="B35:H35">SUM(B23:B34)</f>
        <v>14</v>
      </c>
      <c r="C35" s="93">
        <f t="shared" si="13"/>
        <v>9</v>
      </c>
      <c r="D35" s="93">
        <f t="shared" si="13"/>
        <v>36</v>
      </c>
      <c r="E35" s="93">
        <f t="shared" si="13"/>
        <v>12</v>
      </c>
      <c r="F35" s="93">
        <f t="shared" si="13"/>
        <v>20</v>
      </c>
      <c r="G35" s="93">
        <f t="shared" si="13"/>
        <v>5</v>
      </c>
      <c r="H35" s="94">
        <f t="shared" si="13"/>
        <v>18</v>
      </c>
      <c r="I35" s="92">
        <f>SUM(B35:H35)</f>
        <v>114</v>
      </c>
      <c r="J35" s="93">
        <v>136</v>
      </c>
      <c r="K35" s="94">
        <v>135</v>
      </c>
      <c r="L35" s="95">
        <f>SUM(L23:L34)</f>
        <v>12552</v>
      </c>
      <c r="M35" s="250">
        <f>SUM(M23:M34)</f>
        <v>15002</v>
      </c>
      <c r="N35" s="94">
        <v>17426</v>
      </c>
      <c r="O35" s="244">
        <f t="shared" si="9"/>
        <v>14</v>
      </c>
      <c r="P35" s="163">
        <f t="shared" si="10"/>
        <v>4.5</v>
      </c>
      <c r="Q35" s="163">
        <f t="shared" si="7"/>
        <v>36</v>
      </c>
      <c r="R35" s="163">
        <f t="shared" si="11"/>
        <v>3</v>
      </c>
      <c r="S35" s="163">
        <f>F35/1</f>
        <v>20</v>
      </c>
      <c r="T35" s="163">
        <f>G35/1</f>
        <v>5</v>
      </c>
      <c r="U35" s="165">
        <f>H35/1</f>
        <v>18</v>
      </c>
      <c r="V35" s="101">
        <f t="shared" si="12"/>
        <v>10.363636363636363</v>
      </c>
      <c r="W35" s="99">
        <v>12.363636363636363</v>
      </c>
      <c r="X35" s="100">
        <v>12.272727272727272</v>
      </c>
      <c r="Y35" s="102">
        <f>SUM(Y23:Y34)</f>
        <v>13.38963636995901</v>
      </c>
      <c r="Z35" s="99">
        <v>16.113856068743285</v>
      </c>
      <c r="AA35" s="152">
        <v>19.02</v>
      </c>
    </row>
    <row r="36" spans="1:2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154" t="s">
        <v>120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55"/>
    </row>
    <row r="37" ht="15" customHeight="1"/>
    <row r="59" ht="10.5">
      <c r="M59" s="3" t="s">
        <v>121</v>
      </c>
    </row>
  </sheetData>
  <mergeCells count="16">
    <mergeCell ref="B2:N2"/>
    <mergeCell ref="B3:H3"/>
    <mergeCell ref="I3:K3"/>
    <mergeCell ref="V3:X3"/>
    <mergeCell ref="L3:N3"/>
    <mergeCell ref="Y3:AA3"/>
    <mergeCell ref="O3:U3"/>
    <mergeCell ref="O2:AA2"/>
    <mergeCell ref="O21:U21"/>
    <mergeCell ref="V21:X21"/>
    <mergeCell ref="Y21:AA21"/>
    <mergeCell ref="O20:AA20"/>
    <mergeCell ref="B20:N20"/>
    <mergeCell ref="B21:H21"/>
    <mergeCell ref="I21:K21"/>
    <mergeCell ref="L21:N21"/>
  </mergeCells>
  <printOptions/>
  <pageMargins left="0.7480314960629921" right="0.07874015748031496" top="0.3937007874015748" bottom="0.15748031496062992" header="0.4724409448818898" footer="0.15748031496062992"/>
  <pageSetup horizontalDpi="300" verticalDpi="300" orientation="landscape" paperSize="9" scale="70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Y54"/>
  <sheetViews>
    <sheetView showZeros="0" zoomScale="78" zoomScaleNormal="78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7" width="4.75390625" style="3" customWidth="1"/>
    <col min="8" max="10" width="5.25390625" style="3" customWidth="1"/>
    <col min="11" max="13" width="7.875" style="3" bestFit="1" customWidth="1"/>
    <col min="14" max="18" width="5.75390625" style="3" customWidth="1"/>
    <col min="19" max="19" width="7.875" style="3" bestFit="1" customWidth="1"/>
    <col min="20" max="25" width="5.75390625" style="3" customWidth="1"/>
    <col min="26" max="26" width="4.125" style="1" customWidth="1"/>
    <col min="27" max="27" width="10.125" style="1" customWidth="1"/>
    <col min="28" max="16384" width="9.00390625" style="1" customWidth="1"/>
  </cols>
  <sheetData>
    <row r="1" spans="1:25" s="5" customFormat="1" ht="25.5" customHeight="1">
      <c r="A1" s="10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09" customFormat="1" ht="15.75" customHeight="1">
      <c r="A2" s="158"/>
      <c r="B2" s="327" t="s">
        <v>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8"/>
      <c r="N2" s="324" t="s">
        <v>84</v>
      </c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4"/>
    </row>
    <row r="3" spans="1:25" s="109" customFormat="1" ht="15.75" customHeight="1">
      <c r="A3" s="159"/>
      <c r="B3" s="329" t="s">
        <v>108</v>
      </c>
      <c r="C3" s="330"/>
      <c r="D3" s="330"/>
      <c r="E3" s="330"/>
      <c r="F3" s="330"/>
      <c r="G3" s="365"/>
      <c r="H3" s="331" t="s">
        <v>53</v>
      </c>
      <c r="I3" s="332"/>
      <c r="J3" s="332"/>
      <c r="K3" s="335" t="s">
        <v>60</v>
      </c>
      <c r="L3" s="336"/>
      <c r="M3" s="337"/>
      <c r="N3" s="329" t="s">
        <v>108</v>
      </c>
      <c r="O3" s="330"/>
      <c r="P3" s="330"/>
      <c r="Q3" s="330"/>
      <c r="R3" s="330"/>
      <c r="S3" s="365"/>
      <c r="T3" s="333" t="s">
        <v>58</v>
      </c>
      <c r="U3" s="334"/>
      <c r="V3" s="334"/>
      <c r="W3" s="347" t="s">
        <v>59</v>
      </c>
      <c r="X3" s="348"/>
      <c r="Y3" s="349"/>
    </row>
    <row r="4" spans="1:25" s="118" customFormat="1" ht="81.75" customHeight="1">
      <c r="A4" s="160" t="s">
        <v>54</v>
      </c>
      <c r="B4" s="124" t="s">
        <v>93</v>
      </c>
      <c r="C4" s="125" t="s">
        <v>96</v>
      </c>
      <c r="D4" s="125" t="s">
        <v>97</v>
      </c>
      <c r="E4" s="125" t="s">
        <v>98</v>
      </c>
      <c r="F4" s="125" t="s">
        <v>99</v>
      </c>
      <c r="G4" s="126" t="s">
        <v>100</v>
      </c>
      <c r="H4" s="112">
        <v>2006</v>
      </c>
      <c r="I4" s="113">
        <v>2005</v>
      </c>
      <c r="J4" s="114">
        <v>2004</v>
      </c>
      <c r="K4" s="112">
        <v>2006</v>
      </c>
      <c r="L4" s="113">
        <v>2005</v>
      </c>
      <c r="M4" s="127">
        <v>2004</v>
      </c>
      <c r="N4" s="124" t="s">
        <v>93</v>
      </c>
      <c r="O4" s="125" t="s">
        <v>96</v>
      </c>
      <c r="P4" s="125" t="s">
        <v>97</v>
      </c>
      <c r="Q4" s="125" t="s">
        <v>98</v>
      </c>
      <c r="R4" s="125" t="s">
        <v>99</v>
      </c>
      <c r="S4" s="126" t="s">
        <v>100</v>
      </c>
      <c r="T4" s="112">
        <v>2006</v>
      </c>
      <c r="U4" s="113">
        <v>2005</v>
      </c>
      <c r="V4" s="114">
        <v>2004</v>
      </c>
      <c r="W4" s="112">
        <v>2006</v>
      </c>
      <c r="X4" s="113">
        <v>2005</v>
      </c>
      <c r="Y4" s="128">
        <v>2004</v>
      </c>
    </row>
    <row r="5" spans="1:25" s="119" customFormat="1" ht="16.5" customHeight="1">
      <c r="A5" s="166" t="s">
        <v>0</v>
      </c>
      <c r="B5" s="167"/>
      <c r="C5" s="168">
        <v>8</v>
      </c>
      <c r="D5" s="168"/>
      <c r="E5" s="168">
        <v>1</v>
      </c>
      <c r="F5" s="168"/>
      <c r="G5" s="169">
        <v>13</v>
      </c>
      <c r="H5" s="167">
        <v>22</v>
      </c>
      <c r="I5" s="168">
        <v>30</v>
      </c>
      <c r="J5" s="169">
        <v>23</v>
      </c>
      <c r="K5" s="294">
        <v>1866</v>
      </c>
      <c r="L5" s="170">
        <v>1948</v>
      </c>
      <c r="M5" s="171">
        <v>1864</v>
      </c>
      <c r="N5" s="172">
        <f>B5/1</f>
        <v>0</v>
      </c>
      <c r="O5" s="173">
        <f aca="true" t="shared" si="0" ref="O5:O16">C5/1</f>
        <v>8</v>
      </c>
      <c r="P5" s="173">
        <f aca="true" t="shared" si="1" ref="P5:P16">D5/1</f>
        <v>0</v>
      </c>
      <c r="Q5" s="173">
        <f aca="true" t="shared" si="2" ref="Q5:Q16">E5/1</f>
        <v>1</v>
      </c>
      <c r="R5" s="173">
        <f aca="true" t="shared" si="3" ref="R5:R16">F5/1</f>
        <v>0</v>
      </c>
      <c r="S5" s="174">
        <f aca="true" t="shared" si="4" ref="S5:S16">G5/1</f>
        <v>13</v>
      </c>
      <c r="T5" s="203">
        <f aca="true" t="shared" si="5" ref="T5:T16">H5/6</f>
        <v>3.6666666666666665</v>
      </c>
      <c r="U5" s="204">
        <v>5</v>
      </c>
      <c r="V5" s="205">
        <v>3.8333333333333335</v>
      </c>
      <c r="W5" s="295">
        <v>4.012903225806451</v>
      </c>
      <c r="X5" s="173">
        <v>4.127118644067797</v>
      </c>
      <c r="Y5" s="175">
        <v>3.98290598290598</v>
      </c>
    </row>
    <row r="6" spans="1:25" s="119" customFormat="1" ht="16.5" customHeight="1">
      <c r="A6" s="176" t="s">
        <v>1</v>
      </c>
      <c r="B6" s="177"/>
      <c r="C6" s="178">
        <v>4</v>
      </c>
      <c r="D6" s="178">
        <v>1</v>
      </c>
      <c r="E6" s="178">
        <v>1</v>
      </c>
      <c r="F6" s="178"/>
      <c r="G6" s="179">
        <v>8</v>
      </c>
      <c r="H6" s="177">
        <v>14</v>
      </c>
      <c r="I6" s="178">
        <v>18</v>
      </c>
      <c r="J6" s="179">
        <v>12</v>
      </c>
      <c r="K6" s="186">
        <v>1876</v>
      </c>
      <c r="L6" s="180">
        <v>1884</v>
      </c>
      <c r="M6" s="181">
        <v>1879</v>
      </c>
      <c r="N6" s="182">
        <f aca="true" t="shared" si="6" ref="N6:N16">B6/1</f>
        <v>0</v>
      </c>
      <c r="O6" s="183">
        <f>C6/1</f>
        <v>4</v>
      </c>
      <c r="P6" s="183">
        <f t="shared" si="1"/>
        <v>1</v>
      </c>
      <c r="Q6" s="183">
        <f t="shared" si="2"/>
        <v>1</v>
      </c>
      <c r="R6" s="183">
        <f t="shared" si="3"/>
        <v>0</v>
      </c>
      <c r="S6" s="184">
        <f t="shared" si="4"/>
        <v>8</v>
      </c>
      <c r="T6" s="206">
        <f t="shared" si="5"/>
        <v>2.3333333333333335</v>
      </c>
      <c r="U6" s="207">
        <v>3</v>
      </c>
      <c r="V6" s="208">
        <v>2</v>
      </c>
      <c r="W6" s="190">
        <v>4.017130620985011</v>
      </c>
      <c r="X6" s="183">
        <v>4</v>
      </c>
      <c r="Y6" s="185">
        <v>4.03218884120171</v>
      </c>
    </row>
    <row r="7" spans="1:25" s="119" customFormat="1" ht="16.5" customHeight="1">
      <c r="A7" s="176" t="s">
        <v>2</v>
      </c>
      <c r="B7" s="177"/>
      <c r="C7" s="178">
        <v>8</v>
      </c>
      <c r="D7" s="178"/>
      <c r="E7" s="178">
        <v>2</v>
      </c>
      <c r="F7" s="178"/>
      <c r="G7" s="179">
        <v>11</v>
      </c>
      <c r="H7" s="177">
        <v>21</v>
      </c>
      <c r="I7" s="178">
        <v>23</v>
      </c>
      <c r="J7" s="179">
        <v>27</v>
      </c>
      <c r="K7" s="186">
        <v>1860</v>
      </c>
      <c r="L7" s="180">
        <v>2130</v>
      </c>
      <c r="M7" s="181">
        <v>1983</v>
      </c>
      <c r="N7" s="182">
        <f t="shared" si="6"/>
        <v>0</v>
      </c>
      <c r="O7" s="183">
        <f t="shared" si="0"/>
        <v>8</v>
      </c>
      <c r="P7" s="183">
        <f t="shared" si="1"/>
        <v>0</v>
      </c>
      <c r="Q7" s="183">
        <f t="shared" si="2"/>
        <v>2</v>
      </c>
      <c r="R7" s="183">
        <f t="shared" si="3"/>
        <v>0</v>
      </c>
      <c r="S7" s="184">
        <f t="shared" si="4"/>
        <v>11</v>
      </c>
      <c r="T7" s="206">
        <f t="shared" si="5"/>
        <v>3.5</v>
      </c>
      <c r="U7" s="207">
        <v>3.8333333333333335</v>
      </c>
      <c r="V7" s="208">
        <v>4.5</v>
      </c>
      <c r="W7" s="190">
        <v>4.008620689655173</v>
      </c>
      <c r="X7" s="183">
        <v>4.512711864406779</v>
      </c>
      <c r="Y7" s="185">
        <v>4.22814498933901</v>
      </c>
    </row>
    <row r="8" spans="1:25" s="119" customFormat="1" ht="16.5" customHeight="1">
      <c r="A8" s="176" t="s">
        <v>3</v>
      </c>
      <c r="B8" s="177"/>
      <c r="C8" s="178">
        <v>10</v>
      </c>
      <c r="D8" s="178"/>
      <c r="E8" s="178">
        <v>1</v>
      </c>
      <c r="F8" s="178"/>
      <c r="G8" s="179">
        <v>10</v>
      </c>
      <c r="H8" s="177">
        <v>21</v>
      </c>
      <c r="I8" s="178">
        <v>19</v>
      </c>
      <c r="J8" s="179">
        <v>28</v>
      </c>
      <c r="K8" s="186">
        <v>1831</v>
      </c>
      <c r="L8" s="180">
        <v>1894</v>
      </c>
      <c r="M8" s="181">
        <v>1825</v>
      </c>
      <c r="N8" s="182">
        <f t="shared" si="6"/>
        <v>0</v>
      </c>
      <c r="O8" s="183">
        <f t="shared" si="0"/>
        <v>10</v>
      </c>
      <c r="P8" s="183">
        <f t="shared" si="1"/>
        <v>0</v>
      </c>
      <c r="Q8" s="183">
        <f t="shared" si="2"/>
        <v>1</v>
      </c>
      <c r="R8" s="183">
        <f t="shared" si="3"/>
        <v>0</v>
      </c>
      <c r="S8" s="184">
        <f t="shared" si="4"/>
        <v>10</v>
      </c>
      <c r="T8" s="206">
        <f t="shared" si="5"/>
        <v>3.5</v>
      </c>
      <c r="U8" s="207">
        <v>3.1666666666666665</v>
      </c>
      <c r="V8" s="208">
        <v>4.666666666666667</v>
      </c>
      <c r="W8" s="190">
        <v>4.077951002227172</v>
      </c>
      <c r="X8" s="183">
        <v>4.012711864406779</v>
      </c>
      <c r="Y8" s="185">
        <v>3.90792291220556</v>
      </c>
    </row>
    <row r="9" spans="1:25" s="119" customFormat="1" ht="16.5" customHeight="1">
      <c r="A9" s="176" t="s">
        <v>4</v>
      </c>
      <c r="B9" s="177"/>
      <c r="C9" s="178">
        <v>6</v>
      </c>
      <c r="D9" s="178"/>
      <c r="E9" s="178">
        <v>1</v>
      </c>
      <c r="F9" s="178"/>
      <c r="G9" s="179">
        <v>15</v>
      </c>
      <c r="H9" s="177">
        <v>22</v>
      </c>
      <c r="I9" s="178">
        <v>19</v>
      </c>
      <c r="J9" s="179">
        <v>29</v>
      </c>
      <c r="K9" s="186">
        <v>1986</v>
      </c>
      <c r="L9" s="180">
        <v>1834</v>
      </c>
      <c r="M9" s="181">
        <v>1600</v>
      </c>
      <c r="N9" s="182">
        <f t="shared" si="6"/>
        <v>0</v>
      </c>
      <c r="O9" s="183">
        <f t="shared" si="0"/>
        <v>6</v>
      </c>
      <c r="P9" s="183">
        <f t="shared" si="1"/>
        <v>0</v>
      </c>
      <c r="Q9" s="183">
        <f t="shared" si="2"/>
        <v>1</v>
      </c>
      <c r="R9" s="183">
        <f t="shared" si="3"/>
        <v>0</v>
      </c>
      <c r="S9" s="184">
        <f t="shared" si="4"/>
        <v>15</v>
      </c>
      <c r="T9" s="206">
        <f t="shared" si="5"/>
        <v>3.6666666666666665</v>
      </c>
      <c r="U9" s="207">
        <v>3.1666666666666665</v>
      </c>
      <c r="V9" s="208">
        <v>4.833333333333333</v>
      </c>
      <c r="W9" s="190">
        <v>4.364835164835164</v>
      </c>
      <c r="X9" s="183">
        <v>3.885593220338983</v>
      </c>
      <c r="Y9" s="185">
        <v>3.41151385927505</v>
      </c>
    </row>
    <row r="10" spans="1:25" s="145" customFormat="1" ht="16.5" customHeight="1">
      <c r="A10" s="176" t="s">
        <v>5</v>
      </c>
      <c r="B10" s="186">
        <v>1</v>
      </c>
      <c r="C10" s="187">
        <v>1</v>
      </c>
      <c r="D10" s="187">
        <v>1</v>
      </c>
      <c r="E10" s="187">
        <v>4</v>
      </c>
      <c r="F10" s="187"/>
      <c r="G10" s="188">
        <v>9</v>
      </c>
      <c r="H10" s="186">
        <v>16</v>
      </c>
      <c r="I10" s="187">
        <v>20</v>
      </c>
      <c r="J10" s="188">
        <v>17</v>
      </c>
      <c r="K10" s="186">
        <v>1987</v>
      </c>
      <c r="L10" s="187">
        <v>1922</v>
      </c>
      <c r="M10" s="189">
        <v>1833</v>
      </c>
      <c r="N10" s="190">
        <f t="shared" si="6"/>
        <v>1</v>
      </c>
      <c r="O10" s="191">
        <f t="shared" si="0"/>
        <v>1</v>
      </c>
      <c r="P10" s="191">
        <f t="shared" si="1"/>
        <v>1</v>
      </c>
      <c r="Q10" s="191">
        <f t="shared" si="2"/>
        <v>4</v>
      </c>
      <c r="R10" s="191">
        <f t="shared" si="3"/>
        <v>0</v>
      </c>
      <c r="S10" s="192">
        <f t="shared" si="4"/>
        <v>9</v>
      </c>
      <c r="T10" s="209">
        <f t="shared" si="5"/>
        <v>2.6666666666666665</v>
      </c>
      <c r="U10" s="210">
        <v>3.3333333333333335</v>
      </c>
      <c r="V10" s="211">
        <v>2.8333333333333335</v>
      </c>
      <c r="W10" s="190">
        <v>4.319565217391304</v>
      </c>
      <c r="X10" s="191">
        <v>4.072033898305085</v>
      </c>
      <c r="Y10" s="193">
        <v>3.90831556503198</v>
      </c>
    </row>
    <row r="11" spans="1:25" s="145" customFormat="1" ht="16.5" customHeight="1">
      <c r="A11" s="176" t="s">
        <v>6</v>
      </c>
      <c r="B11" s="186"/>
      <c r="C11" s="187">
        <v>2</v>
      </c>
      <c r="D11" s="187"/>
      <c r="E11" s="187">
        <v>2</v>
      </c>
      <c r="F11" s="187"/>
      <c r="G11" s="188">
        <v>10</v>
      </c>
      <c r="H11" s="186">
        <v>14</v>
      </c>
      <c r="I11" s="187">
        <v>23</v>
      </c>
      <c r="J11" s="188">
        <v>17</v>
      </c>
      <c r="K11" s="186">
        <v>1981</v>
      </c>
      <c r="L11" s="187">
        <v>1802</v>
      </c>
      <c r="M11" s="189">
        <v>1801</v>
      </c>
      <c r="N11" s="190">
        <f t="shared" si="6"/>
        <v>0</v>
      </c>
      <c r="O11" s="191">
        <f t="shared" si="0"/>
        <v>2</v>
      </c>
      <c r="P11" s="191">
        <f t="shared" si="1"/>
        <v>0</v>
      </c>
      <c r="Q11" s="191">
        <f t="shared" si="2"/>
        <v>2</v>
      </c>
      <c r="R11" s="191">
        <f t="shared" si="3"/>
        <v>0</v>
      </c>
      <c r="S11" s="192">
        <f t="shared" si="4"/>
        <v>10</v>
      </c>
      <c r="T11" s="209">
        <f t="shared" si="5"/>
        <v>2.3333333333333335</v>
      </c>
      <c r="U11" s="210">
        <v>3.8333333333333335</v>
      </c>
      <c r="V11" s="211">
        <v>2.8333333333333335</v>
      </c>
      <c r="W11" s="190">
        <v>4.32532751091703</v>
      </c>
      <c r="X11" s="191">
        <v>3.8177966101694913</v>
      </c>
      <c r="Y11" s="193">
        <v>3.84008528784648</v>
      </c>
    </row>
    <row r="12" spans="1:25" s="145" customFormat="1" ht="16.5" customHeight="1">
      <c r="A12" s="176" t="s">
        <v>7</v>
      </c>
      <c r="B12" s="186"/>
      <c r="C12" s="187">
        <v>3</v>
      </c>
      <c r="D12" s="187"/>
      <c r="E12" s="187"/>
      <c r="F12" s="187"/>
      <c r="G12" s="188">
        <v>12</v>
      </c>
      <c r="H12" s="186">
        <v>15</v>
      </c>
      <c r="I12" s="187">
        <v>20</v>
      </c>
      <c r="J12" s="188">
        <v>21</v>
      </c>
      <c r="K12" s="186">
        <v>1969</v>
      </c>
      <c r="L12" s="187">
        <v>1907</v>
      </c>
      <c r="M12" s="189">
        <v>1926</v>
      </c>
      <c r="N12" s="190">
        <f t="shared" si="6"/>
        <v>0</v>
      </c>
      <c r="O12" s="191">
        <f t="shared" si="0"/>
        <v>3</v>
      </c>
      <c r="P12" s="191">
        <f t="shared" si="1"/>
        <v>0</v>
      </c>
      <c r="Q12" s="191">
        <f t="shared" si="2"/>
        <v>0</v>
      </c>
      <c r="R12" s="191">
        <f t="shared" si="3"/>
        <v>0</v>
      </c>
      <c r="S12" s="192">
        <f t="shared" si="4"/>
        <v>12</v>
      </c>
      <c r="T12" s="209">
        <f t="shared" si="5"/>
        <v>2.5</v>
      </c>
      <c r="U12" s="210">
        <v>3.3333333333333335</v>
      </c>
      <c r="V12" s="211">
        <v>3.5</v>
      </c>
      <c r="W12" s="190">
        <v>4.346578366445916</v>
      </c>
      <c r="X12" s="191">
        <v>4.040254237288136</v>
      </c>
      <c r="Y12" s="193">
        <v>4.10660980810234</v>
      </c>
    </row>
    <row r="13" spans="1:25" s="145" customFormat="1" ht="16.5" customHeight="1">
      <c r="A13" s="176" t="s">
        <v>8</v>
      </c>
      <c r="B13" s="186">
        <v>1</v>
      </c>
      <c r="C13" s="187">
        <v>1</v>
      </c>
      <c r="D13" s="187">
        <v>2</v>
      </c>
      <c r="E13" s="187">
        <v>1</v>
      </c>
      <c r="F13" s="187"/>
      <c r="G13" s="188">
        <v>12</v>
      </c>
      <c r="H13" s="186">
        <v>17</v>
      </c>
      <c r="I13" s="187">
        <v>19</v>
      </c>
      <c r="J13" s="188">
        <v>16</v>
      </c>
      <c r="K13" s="186">
        <v>1822</v>
      </c>
      <c r="L13" s="187">
        <v>1779</v>
      </c>
      <c r="M13" s="189">
        <v>1765</v>
      </c>
      <c r="N13" s="190">
        <f t="shared" si="6"/>
        <v>1</v>
      </c>
      <c r="O13" s="191">
        <f t="shared" si="0"/>
        <v>1</v>
      </c>
      <c r="P13" s="191">
        <f t="shared" si="1"/>
        <v>2</v>
      </c>
      <c r="Q13" s="191">
        <f t="shared" si="2"/>
        <v>1</v>
      </c>
      <c r="R13" s="191">
        <f t="shared" si="3"/>
        <v>0</v>
      </c>
      <c r="S13" s="192">
        <f t="shared" si="4"/>
        <v>12</v>
      </c>
      <c r="T13" s="209">
        <f t="shared" si="5"/>
        <v>2.8333333333333335</v>
      </c>
      <c r="U13" s="210">
        <v>3.1666666666666665</v>
      </c>
      <c r="V13" s="211">
        <v>2.6666666666666665</v>
      </c>
      <c r="W13" s="190">
        <v>4.013215859030837</v>
      </c>
      <c r="X13" s="191">
        <v>3.7851063829787233</v>
      </c>
      <c r="Y13" s="193">
        <v>3.76332622601279</v>
      </c>
    </row>
    <row r="14" spans="1:25" s="145" customFormat="1" ht="16.5" customHeight="1">
      <c r="A14" s="176" t="s">
        <v>9</v>
      </c>
      <c r="B14" s="186"/>
      <c r="C14" s="187">
        <v>3</v>
      </c>
      <c r="D14" s="187">
        <v>2</v>
      </c>
      <c r="E14" s="187">
        <v>1</v>
      </c>
      <c r="F14" s="187"/>
      <c r="G14" s="188">
        <v>8</v>
      </c>
      <c r="H14" s="186">
        <v>14</v>
      </c>
      <c r="I14" s="187">
        <v>20</v>
      </c>
      <c r="J14" s="188">
        <v>14</v>
      </c>
      <c r="K14" s="186">
        <v>1860</v>
      </c>
      <c r="L14" s="187">
        <v>1826</v>
      </c>
      <c r="M14" s="189">
        <v>1725</v>
      </c>
      <c r="N14" s="190">
        <f t="shared" si="6"/>
        <v>0</v>
      </c>
      <c r="O14" s="191">
        <f t="shared" si="0"/>
        <v>3</v>
      </c>
      <c r="P14" s="191">
        <f t="shared" si="1"/>
        <v>2</v>
      </c>
      <c r="Q14" s="191">
        <f t="shared" si="2"/>
        <v>1</v>
      </c>
      <c r="R14" s="191">
        <f t="shared" si="3"/>
        <v>0</v>
      </c>
      <c r="S14" s="192">
        <f t="shared" si="4"/>
        <v>8</v>
      </c>
      <c r="T14" s="209">
        <f t="shared" si="5"/>
        <v>2.3333333333333335</v>
      </c>
      <c r="U14" s="210">
        <v>3.3333333333333335</v>
      </c>
      <c r="V14" s="211">
        <v>2.3333333333333335</v>
      </c>
      <c r="W14" s="190">
        <v>4.008620689655173</v>
      </c>
      <c r="X14" s="191">
        <v>3.8768577494692145</v>
      </c>
      <c r="Y14" s="193">
        <v>3.67803837953091</v>
      </c>
    </row>
    <row r="15" spans="1:25" s="145" customFormat="1" ht="16.5" customHeight="1">
      <c r="A15" s="176" t="s">
        <v>10</v>
      </c>
      <c r="B15" s="186"/>
      <c r="C15" s="187">
        <v>3</v>
      </c>
      <c r="D15" s="187"/>
      <c r="E15" s="187">
        <v>1</v>
      </c>
      <c r="F15" s="187"/>
      <c r="G15" s="188">
        <v>8</v>
      </c>
      <c r="H15" s="186">
        <v>12</v>
      </c>
      <c r="I15" s="187">
        <v>15</v>
      </c>
      <c r="J15" s="188">
        <v>26</v>
      </c>
      <c r="K15" s="186">
        <v>1823</v>
      </c>
      <c r="L15" s="187">
        <v>1844</v>
      </c>
      <c r="M15" s="189">
        <v>1798</v>
      </c>
      <c r="N15" s="190">
        <f t="shared" si="6"/>
        <v>0</v>
      </c>
      <c r="O15" s="191">
        <f t="shared" si="0"/>
        <v>3</v>
      </c>
      <c r="P15" s="191">
        <f t="shared" si="1"/>
        <v>0</v>
      </c>
      <c r="Q15" s="191">
        <f t="shared" si="2"/>
        <v>1</v>
      </c>
      <c r="R15" s="191">
        <f t="shared" si="3"/>
        <v>0</v>
      </c>
      <c r="S15" s="192">
        <f t="shared" si="4"/>
        <v>8</v>
      </c>
      <c r="T15" s="209">
        <f t="shared" si="5"/>
        <v>2</v>
      </c>
      <c r="U15" s="210">
        <v>2.5</v>
      </c>
      <c r="V15" s="211">
        <v>4.333333333333333</v>
      </c>
      <c r="W15" s="190">
        <v>3.980349344978166</v>
      </c>
      <c r="X15" s="191">
        <v>3.923404255319149</v>
      </c>
      <c r="Y15" s="193">
        <v>3.83368869936034</v>
      </c>
    </row>
    <row r="16" spans="1:25" s="145" customFormat="1" ht="16.5" customHeight="1">
      <c r="A16" s="194" t="s">
        <v>11</v>
      </c>
      <c r="B16" s="195"/>
      <c r="C16" s="196">
        <v>4</v>
      </c>
      <c r="D16" s="196">
        <v>1</v>
      </c>
      <c r="E16" s="196">
        <v>2</v>
      </c>
      <c r="F16" s="196"/>
      <c r="G16" s="197">
        <v>9</v>
      </c>
      <c r="H16" s="195">
        <v>16</v>
      </c>
      <c r="I16" s="196">
        <v>23</v>
      </c>
      <c r="J16" s="197">
        <v>20</v>
      </c>
      <c r="K16" s="195">
        <v>1846</v>
      </c>
      <c r="L16" s="196">
        <v>1845</v>
      </c>
      <c r="M16" s="198">
        <v>1828</v>
      </c>
      <c r="N16" s="199">
        <f t="shared" si="6"/>
        <v>0</v>
      </c>
      <c r="O16" s="200">
        <f t="shared" si="0"/>
        <v>4</v>
      </c>
      <c r="P16" s="200">
        <f t="shared" si="1"/>
        <v>1</v>
      </c>
      <c r="Q16" s="200">
        <f t="shared" si="2"/>
        <v>2</v>
      </c>
      <c r="R16" s="200">
        <f t="shared" si="3"/>
        <v>0</v>
      </c>
      <c r="S16" s="201">
        <f t="shared" si="4"/>
        <v>9</v>
      </c>
      <c r="T16" s="212">
        <f t="shared" si="5"/>
        <v>2.6666666666666665</v>
      </c>
      <c r="U16" s="213">
        <v>3.8333333333333335</v>
      </c>
      <c r="V16" s="214">
        <v>3.3333333333333335</v>
      </c>
      <c r="W16" s="199">
        <v>4.021786492374727</v>
      </c>
      <c r="X16" s="200">
        <v>3.933901918976546</v>
      </c>
      <c r="Y16" s="202">
        <v>3.89765458422174</v>
      </c>
    </row>
    <row r="17" spans="1:25" s="150" customFormat="1" ht="21.75" customHeight="1">
      <c r="A17" s="161" t="s">
        <v>61</v>
      </c>
      <c r="B17" s="92">
        <f aca="true" t="shared" si="7" ref="B17:G17">SUM(B5:B16)</f>
        <v>2</v>
      </c>
      <c r="C17" s="93">
        <f>SUM(C5:C16)</f>
        <v>53</v>
      </c>
      <c r="D17" s="93">
        <f t="shared" si="7"/>
        <v>7</v>
      </c>
      <c r="E17" s="93">
        <f t="shared" si="7"/>
        <v>17</v>
      </c>
      <c r="F17" s="93">
        <f t="shared" si="7"/>
        <v>0</v>
      </c>
      <c r="G17" s="94">
        <f t="shared" si="7"/>
        <v>125</v>
      </c>
      <c r="H17" s="92">
        <f>SUM(B17:G17)</f>
        <v>204</v>
      </c>
      <c r="I17" s="93">
        <v>249</v>
      </c>
      <c r="J17" s="94">
        <v>250</v>
      </c>
      <c r="K17" s="95">
        <f>SUM(K5:K16)</f>
        <v>22707</v>
      </c>
      <c r="L17" s="93">
        <f>SUM(L5:L16)</f>
        <v>22615</v>
      </c>
      <c r="M17" s="151">
        <v>21827</v>
      </c>
      <c r="N17" s="162">
        <f aca="true" t="shared" si="8" ref="N17:S17">B17/1</f>
        <v>2</v>
      </c>
      <c r="O17" s="163">
        <f t="shared" si="8"/>
        <v>53</v>
      </c>
      <c r="P17" s="163">
        <f t="shared" si="8"/>
        <v>7</v>
      </c>
      <c r="Q17" s="163">
        <f t="shared" si="8"/>
        <v>17</v>
      </c>
      <c r="R17" s="163">
        <f t="shared" si="8"/>
        <v>0</v>
      </c>
      <c r="S17" s="164">
        <f t="shared" si="8"/>
        <v>125</v>
      </c>
      <c r="T17" s="101">
        <f>H17/6</f>
        <v>34</v>
      </c>
      <c r="U17" s="99">
        <v>41.5</v>
      </c>
      <c r="V17" s="100">
        <v>41.66666666666667</v>
      </c>
      <c r="W17" s="102">
        <f>SUM(W5:W16)</f>
        <v>49.496884184302125</v>
      </c>
      <c r="X17" s="99">
        <v>48.01486199575371</v>
      </c>
      <c r="Y17" s="152">
        <v>46.64</v>
      </c>
    </row>
    <row r="18" ht="36.75" customHeight="1"/>
    <row r="19" spans="1:25" ht="25.5" customHeight="1">
      <c r="A19" s="106" t="s">
        <v>91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158"/>
      <c r="B20" s="327" t="s">
        <v>56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8"/>
      <c r="N20" s="324" t="s">
        <v>84</v>
      </c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4"/>
    </row>
    <row r="21" spans="1:25" ht="16.5" customHeight="1">
      <c r="A21" s="159"/>
      <c r="B21" s="329" t="s">
        <v>108</v>
      </c>
      <c r="C21" s="330"/>
      <c r="D21" s="330"/>
      <c r="E21" s="330"/>
      <c r="F21" s="330"/>
      <c r="G21" s="365"/>
      <c r="H21" s="331" t="s">
        <v>53</v>
      </c>
      <c r="I21" s="332"/>
      <c r="J21" s="332"/>
      <c r="K21" s="335" t="s">
        <v>60</v>
      </c>
      <c r="L21" s="336"/>
      <c r="M21" s="337"/>
      <c r="N21" s="329" t="s">
        <v>108</v>
      </c>
      <c r="O21" s="330"/>
      <c r="P21" s="330"/>
      <c r="Q21" s="330"/>
      <c r="R21" s="330"/>
      <c r="S21" s="365"/>
      <c r="T21" s="333" t="s">
        <v>58</v>
      </c>
      <c r="U21" s="334"/>
      <c r="V21" s="334"/>
      <c r="W21" s="347" t="s">
        <v>59</v>
      </c>
      <c r="X21" s="348"/>
      <c r="Y21" s="349"/>
    </row>
    <row r="22" spans="1:25" ht="82.5" customHeight="1">
      <c r="A22" s="160" t="s">
        <v>54</v>
      </c>
      <c r="B22" s="124" t="s">
        <v>93</v>
      </c>
      <c r="C22" s="125" t="s">
        <v>96</v>
      </c>
      <c r="D22" s="125" t="s">
        <v>97</v>
      </c>
      <c r="E22" s="125" t="s">
        <v>98</v>
      </c>
      <c r="F22" s="125" t="s">
        <v>99</v>
      </c>
      <c r="G22" s="126" t="s">
        <v>100</v>
      </c>
      <c r="H22" s="112">
        <v>2006</v>
      </c>
      <c r="I22" s="113">
        <v>2005</v>
      </c>
      <c r="J22" s="114">
        <v>2004</v>
      </c>
      <c r="K22" s="112">
        <v>2006</v>
      </c>
      <c r="L22" s="113">
        <v>2005</v>
      </c>
      <c r="M22" s="127">
        <v>2004</v>
      </c>
      <c r="N22" s="124" t="s">
        <v>93</v>
      </c>
      <c r="O22" s="125" t="s">
        <v>96</v>
      </c>
      <c r="P22" s="125" t="s">
        <v>97</v>
      </c>
      <c r="Q22" s="125" t="s">
        <v>98</v>
      </c>
      <c r="R22" s="125" t="s">
        <v>99</v>
      </c>
      <c r="S22" s="126" t="s">
        <v>100</v>
      </c>
      <c r="T22" s="112">
        <v>2006</v>
      </c>
      <c r="U22" s="113">
        <v>2005</v>
      </c>
      <c r="V22" s="114">
        <v>2004</v>
      </c>
      <c r="W22" s="112">
        <v>2006</v>
      </c>
      <c r="X22" s="113">
        <v>2005</v>
      </c>
      <c r="Y22" s="128">
        <v>2004</v>
      </c>
    </row>
    <row r="23" spans="1:25" ht="16.5" customHeight="1">
      <c r="A23" s="166" t="s">
        <v>0</v>
      </c>
      <c r="B23" s="168"/>
      <c r="C23" s="168"/>
      <c r="D23" s="168"/>
      <c r="E23" s="168">
        <v>3</v>
      </c>
      <c r="F23" s="169"/>
      <c r="G23" s="169"/>
      <c r="H23" s="167">
        <v>3</v>
      </c>
      <c r="I23" s="168">
        <v>1</v>
      </c>
      <c r="J23" s="169">
        <v>2</v>
      </c>
      <c r="K23" s="294">
        <v>493</v>
      </c>
      <c r="L23" s="170">
        <v>560</v>
      </c>
      <c r="M23" s="171">
        <v>558</v>
      </c>
      <c r="N23" s="172">
        <f aca="true" t="shared" si="9" ref="N23:N35">B23/1</f>
        <v>0</v>
      </c>
      <c r="O23" s="173">
        <f aca="true" t="shared" si="10" ref="O23:O35">C23/1</f>
        <v>0</v>
      </c>
      <c r="P23" s="173">
        <f aca="true" t="shared" si="11" ref="P23:P35">D23/1</f>
        <v>0</v>
      </c>
      <c r="Q23" s="173">
        <f aca="true" t="shared" si="12" ref="Q23:Q35">E23/1</f>
        <v>3</v>
      </c>
      <c r="R23" s="173">
        <f aca="true" t="shared" si="13" ref="R23:R35">F23/1</f>
        <v>0</v>
      </c>
      <c r="S23" s="174">
        <f aca="true" t="shared" si="14" ref="S23:S35">G23/1</f>
        <v>0</v>
      </c>
      <c r="T23" s="203">
        <f aca="true" t="shared" si="15" ref="T23:T35">H23/6</f>
        <v>0.5</v>
      </c>
      <c r="U23" s="204">
        <v>0.16666666666666666</v>
      </c>
      <c r="V23" s="205">
        <v>0.3333333333333333</v>
      </c>
      <c r="W23" s="295">
        <v>1.060215053763441</v>
      </c>
      <c r="X23" s="173">
        <v>1.1864406779661016</v>
      </c>
      <c r="Y23" s="175">
        <v>1.19230769230769</v>
      </c>
    </row>
    <row r="24" spans="1:25" ht="16.5" customHeight="1">
      <c r="A24" s="176" t="s">
        <v>1</v>
      </c>
      <c r="B24" s="178"/>
      <c r="C24" s="178"/>
      <c r="D24" s="178"/>
      <c r="E24" s="178">
        <v>3</v>
      </c>
      <c r="F24" s="179"/>
      <c r="G24" s="179"/>
      <c r="H24" s="177">
        <v>3</v>
      </c>
      <c r="I24" s="178">
        <v>2</v>
      </c>
      <c r="J24" s="179">
        <v>3</v>
      </c>
      <c r="K24" s="186">
        <v>455</v>
      </c>
      <c r="L24" s="180">
        <v>553</v>
      </c>
      <c r="M24" s="181">
        <v>650</v>
      </c>
      <c r="N24" s="182">
        <f t="shared" si="9"/>
        <v>0</v>
      </c>
      <c r="O24" s="183">
        <f t="shared" si="10"/>
        <v>0</v>
      </c>
      <c r="P24" s="183">
        <f t="shared" si="11"/>
        <v>0</v>
      </c>
      <c r="Q24" s="183">
        <f t="shared" si="12"/>
        <v>3</v>
      </c>
      <c r="R24" s="183">
        <f t="shared" si="13"/>
        <v>0</v>
      </c>
      <c r="S24" s="184">
        <f t="shared" si="14"/>
        <v>0</v>
      </c>
      <c r="T24" s="206">
        <f t="shared" si="15"/>
        <v>0.5</v>
      </c>
      <c r="U24" s="207">
        <v>0.3333333333333333</v>
      </c>
      <c r="V24" s="208">
        <v>0.5</v>
      </c>
      <c r="W24" s="190">
        <v>0.974304068522484</v>
      </c>
      <c r="X24" s="183">
        <v>1.1740976645435244</v>
      </c>
      <c r="Y24" s="185">
        <v>1.39484978540772</v>
      </c>
    </row>
    <row r="25" spans="1:25" ht="16.5" customHeight="1">
      <c r="A25" s="176" t="s">
        <v>2</v>
      </c>
      <c r="B25" s="178"/>
      <c r="C25" s="178"/>
      <c r="D25" s="178"/>
      <c r="E25" s="178"/>
      <c r="F25" s="179"/>
      <c r="G25" s="179"/>
      <c r="H25" s="177">
        <v>0</v>
      </c>
      <c r="I25" s="178">
        <v>0</v>
      </c>
      <c r="J25" s="179">
        <v>0</v>
      </c>
      <c r="K25" s="186">
        <v>451</v>
      </c>
      <c r="L25" s="180">
        <v>479</v>
      </c>
      <c r="M25" s="181">
        <v>624</v>
      </c>
      <c r="N25" s="182">
        <f t="shared" si="9"/>
        <v>0</v>
      </c>
      <c r="O25" s="183">
        <f t="shared" si="10"/>
        <v>0</v>
      </c>
      <c r="P25" s="183">
        <f t="shared" si="11"/>
        <v>0</v>
      </c>
      <c r="Q25" s="183">
        <f t="shared" si="12"/>
        <v>0</v>
      </c>
      <c r="R25" s="183">
        <f t="shared" si="13"/>
        <v>0</v>
      </c>
      <c r="S25" s="184">
        <f t="shared" si="14"/>
        <v>0</v>
      </c>
      <c r="T25" s="206">
        <f t="shared" si="15"/>
        <v>0</v>
      </c>
      <c r="U25" s="207">
        <v>0</v>
      </c>
      <c r="V25" s="208">
        <v>0</v>
      </c>
      <c r="W25" s="190">
        <v>0.9719827586206896</v>
      </c>
      <c r="X25" s="183">
        <v>1.0148305084745763</v>
      </c>
      <c r="Y25" s="185">
        <v>1.33049040511727</v>
      </c>
    </row>
    <row r="26" spans="1:25" ht="16.5" customHeight="1">
      <c r="A26" s="176" t="s">
        <v>3</v>
      </c>
      <c r="B26" s="178"/>
      <c r="C26" s="178"/>
      <c r="D26" s="178"/>
      <c r="E26" s="178">
        <v>4</v>
      </c>
      <c r="F26" s="179"/>
      <c r="G26" s="179"/>
      <c r="H26" s="177">
        <v>4</v>
      </c>
      <c r="I26" s="178">
        <v>1</v>
      </c>
      <c r="J26" s="179">
        <v>0</v>
      </c>
      <c r="K26" s="186">
        <v>461</v>
      </c>
      <c r="L26" s="180">
        <v>569</v>
      </c>
      <c r="M26" s="181">
        <v>669</v>
      </c>
      <c r="N26" s="182">
        <f t="shared" si="9"/>
        <v>0</v>
      </c>
      <c r="O26" s="183">
        <f t="shared" si="10"/>
        <v>0</v>
      </c>
      <c r="P26" s="183">
        <f t="shared" si="11"/>
        <v>0</v>
      </c>
      <c r="Q26" s="183">
        <f t="shared" si="12"/>
        <v>4</v>
      </c>
      <c r="R26" s="183">
        <f t="shared" si="13"/>
        <v>0</v>
      </c>
      <c r="S26" s="184">
        <f t="shared" si="14"/>
        <v>0</v>
      </c>
      <c r="T26" s="206">
        <f t="shared" si="15"/>
        <v>0.6666666666666666</v>
      </c>
      <c r="U26" s="207">
        <v>0.16666666666666666</v>
      </c>
      <c r="V26" s="208">
        <v>0</v>
      </c>
      <c r="W26" s="190">
        <v>1.0267260579064588</v>
      </c>
      <c r="X26" s="183">
        <v>1.2055084745762712</v>
      </c>
      <c r="Y26" s="185">
        <v>1.43254817987152</v>
      </c>
    </row>
    <row r="27" spans="1:25" ht="16.5" customHeight="1">
      <c r="A27" s="176" t="s">
        <v>4</v>
      </c>
      <c r="B27" s="178"/>
      <c r="C27" s="178"/>
      <c r="D27" s="178"/>
      <c r="E27" s="178"/>
      <c r="F27" s="179"/>
      <c r="G27" s="179"/>
      <c r="H27" s="177">
        <v>0</v>
      </c>
      <c r="I27" s="178">
        <v>0</v>
      </c>
      <c r="J27" s="179">
        <v>0</v>
      </c>
      <c r="K27" s="186">
        <v>624</v>
      </c>
      <c r="L27" s="180">
        <v>642</v>
      </c>
      <c r="M27" s="181">
        <v>623</v>
      </c>
      <c r="N27" s="182">
        <f t="shared" si="9"/>
        <v>0</v>
      </c>
      <c r="O27" s="183">
        <f t="shared" si="10"/>
        <v>0</v>
      </c>
      <c r="P27" s="183">
        <f t="shared" si="11"/>
        <v>0</v>
      </c>
      <c r="Q27" s="183">
        <f t="shared" si="12"/>
        <v>0</v>
      </c>
      <c r="R27" s="183">
        <f t="shared" si="13"/>
        <v>0</v>
      </c>
      <c r="S27" s="184">
        <f t="shared" si="14"/>
        <v>0</v>
      </c>
      <c r="T27" s="206">
        <f t="shared" si="15"/>
        <v>0</v>
      </c>
      <c r="U27" s="207">
        <v>0</v>
      </c>
      <c r="V27" s="208">
        <v>0</v>
      </c>
      <c r="W27" s="190">
        <v>1.3714285714285714</v>
      </c>
      <c r="X27" s="183">
        <v>1.3601694915254237</v>
      </c>
      <c r="Y27" s="185">
        <v>1.32835820895522</v>
      </c>
    </row>
    <row r="28" spans="1:25" ht="16.5" customHeight="1">
      <c r="A28" s="176" t="s">
        <v>5</v>
      </c>
      <c r="B28" s="187"/>
      <c r="C28" s="187"/>
      <c r="D28" s="187"/>
      <c r="E28" s="187">
        <v>1</v>
      </c>
      <c r="F28" s="188"/>
      <c r="G28" s="188"/>
      <c r="H28" s="186">
        <v>1</v>
      </c>
      <c r="I28" s="187">
        <v>0</v>
      </c>
      <c r="J28" s="188">
        <v>0</v>
      </c>
      <c r="K28" s="186">
        <v>564</v>
      </c>
      <c r="L28" s="187">
        <v>582</v>
      </c>
      <c r="M28" s="189">
        <v>626</v>
      </c>
      <c r="N28" s="190">
        <f t="shared" si="9"/>
        <v>0</v>
      </c>
      <c r="O28" s="191">
        <f t="shared" si="10"/>
        <v>0</v>
      </c>
      <c r="P28" s="191">
        <f t="shared" si="11"/>
        <v>0</v>
      </c>
      <c r="Q28" s="191">
        <f t="shared" si="12"/>
        <v>1</v>
      </c>
      <c r="R28" s="191">
        <f t="shared" si="13"/>
        <v>0</v>
      </c>
      <c r="S28" s="192">
        <f t="shared" si="14"/>
        <v>0</v>
      </c>
      <c r="T28" s="209">
        <f t="shared" si="15"/>
        <v>0.16666666666666666</v>
      </c>
      <c r="U28" s="210">
        <v>0</v>
      </c>
      <c r="V28" s="211">
        <v>0</v>
      </c>
      <c r="W28" s="190">
        <v>1.2260869565217392</v>
      </c>
      <c r="X28" s="191">
        <v>1.2330508474576272</v>
      </c>
      <c r="Y28" s="193">
        <v>1.33475479744136</v>
      </c>
    </row>
    <row r="29" spans="1:25" ht="16.5" customHeight="1">
      <c r="A29" s="176" t="s">
        <v>6</v>
      </c>
      <c r="B29" s="187"/>
      <c r="C29" s="187"/>
      <c r="D29" s="187"/>
      <c r="E29" s="187"/>
      <c r="F29" s="188"/>
      <c r="G29" s="188"/>
      <c r="H29" s="186">
        <v>0</v>
      </c>
      <c r="I29" s="187">
        <v>0</v>
      </c>
      <c r="J29" s="188">
        <v>1</v>
      </c>
      <c r="K29" s="186">
        <v>345</v>
      </c>
      <c r="L29" s="187">
        <v>442</v>
      </c>
      <c r="M29" s="189">
        <v>399</v>
      </c>
      <c r="N29" s="190">
        <f t="shared" si="9"/>
        <v>0</v>
      </c>
      <c r="O29" s="191">
        <f t="shared" si="10"/>
        <v>0</v>
      </c>
      <c r="P29" s="191">
        <f t="shared" si="11"/>
        <v>0</v>
      </c>
      <c r="Q29" s="191">
        <f t="shared" si="12"/>
        <v>0</v>
      </c>
      <c r="R29" s="191">
        <f t="shared" si="13"/>
        <v>0</v>
      </c>
      <c r="S29" s="192">
        <f t="shared" si="14"/>
        <v>0</v>
      </c>
      <c r="T29" s="209">
        <f t="shared" si="15"/>
        <v>0</v>
      </c>
      <c r="U29" s="210">
        <v>0</v>
      </c>
      <c r="V29" s="211">
        <v>0.16666666666666666</v>
      </c>
      <c r="W29" s="190">
        <v>0.7532751091703057</v>
      </c>
      <c r="X29" s="191">
        <v>0.9364406779661016</v>
      </c>
      <c r="Y29" s="193">
        <v>0.850746268656716</v>
      </c>
    </row>
    <row r="30" spans="1:25" ht="16.5" customHeight="1">
      <c r="A30" s="176" t="s">
        <v>7</v>
      </c>
      <c r="B30" s="187"/>
      <c r="C30" s="187"/>
      <c r="D30" s="187"/>
      <c r="E30" s="187"/>
      <c r="F30" s="188"/>
      <c r="G30" s="188"/>
      <c r="H30" s="186">
        <v>0</v>
      </c>
      <c r="I30" s="187">
        <v>1</v>
      </c>
      <c r="J30" s="188">
        <v>0</v>
      </c>
      <c r="K30" s="186">
        <v>301</v>
      </c>
      <c r="L30" s="187">
        <v>395</v>
      </c>
      <c r="M30" s="189">
        <v>346</v>
      </c>
      <c r="N30" s="190">
        <f t="shared" si="9"/>
        <v>0</v>
      </c>
      <c r="O30" s="191">
        <f t="shared" si="10"/>
        <v>0</v>
      </c>
      <c r="P30" s="191">
        <f t="shared" si="11"/>
        <v>0</v>
      </c>
      <c r="Q30" s="191">
        <f t="shared" si="12"/>
        <v>0</v>
      </c>
      <c r="R30" s="191">
        <f t="shared" si="13"/>
        <v>0</v>
      </c>
      <c r="S30" s="192">
        <f t="shared" si="14"/>
        <v>0</v>
      </c>
      <c r="T30" s="209">
        <f t="shared" si="15"/>
        <v>0</v>
      </c>
      <c r="U30" s="210">
        <v>0.16666666666666666</v>
      </c>
      <c r="V30" s="211">
        <v>0</v>
      </c>
      <c r="W30" s="190">
        <v>0.6644591611479028</v>
      </c>
      <c r="X30" s="191">
        <v>0.836864406779661</v>
      </c>
      <c r="Y30" s="193">
        <v>0.73773987206823</v>
      </c>
    </row>
    <row r="31" spans="1:25" ht="16.5" customHeight="1">
      <c r="A31" s="176" t="s">
        <v>8</v>
      </c>
      <c r="B31" s="187"/>
      <c r="C31" s="187"/>
      <c r="D31" s="187"/>
      <c r="E31" s="187"/>
      <c r="F31" s="188"/>
      <c r="G31" s="188"/>
      <c r="H31" s="186">
        <v>0</v>
      </c>
      <c r="I31" s="187">
        <v>0</v>
      </c>
      <c r="J31" s="188">
        <v>0</v>
      </c>
      <c r="K31" s="186">
        <v>221</v>
      </c>
      <c r="L31" s="187">
        <v>290</v>
      </c>
      <c r="M31" s="189">
        <v>225</v>
      </c>
      <c r="N31" s="190">
        <f t="shared" si="9"/>
        <v>0</v>
      </c>
      <c r="O31" s="191">
        <f t="shared" si="10"/>
        <v>0</v>
      </c>
      <c r="P31" s="191">
        <f t="shared" si="11"/>
        <v>0</v>
      </c>
      <c r="Q31" s="191">
        <f t="shared" si="12"/>
        <v>0</v>
      </c>
      <c r="R31" s="191">
        <f t="shared" si="13"/>
        <v>0</v>
      </c>
      <c r="S31" s="192">
        <f t="shared" si="14"/>
        <v>0</v>
      </c>
      <c r="T31" s="209">
        <f t="shared" si="15"/>
        <v>0</v>
      </c>
      <c r="U31" s="210">
        <v>0</v>
      </c>
      <c r="V31" s="211">
        <v>0</v>
      </c>
      <c r="W31" s="190">
        <v>0.486784140969163</v>
      </c>
      <c r="X31" s="191">
        <v>0.6170212765957447</v>
      </c>
      <c r="Y31" s="193">
        <v>0.479744136460554</v>
      </c>
    </row>
    <row r="32" spans="1:25" ht="16.5" customHeight="1">
      <c r="A32" s="176" t="s">
        <v>9</v>
      </c>
      <c r="B32" s="187"/>
      <c r="C32" s="187"/>
      <c r="D32" s="187"/>
      <c r="E32" s="187">
        <v>2</v>
      </c>
      <c r="F32" s="188"/>
      <c r="G32" s="188"/>
      <c r="H32" s="186">
        <v>2</v>
      </c>
      <c r="I32" s="187">
        <v>1</v>
      </c>
      <c r="J32" s="188">
        <v>0</v>
      </c>
      <c r="K32" s="186">
        <v>451</v>
      </c>
      <c r="L32" s="187">
        <v>423</v>
      </c>
      <c r="M32" s="189">
        <v>481</v>
      </c>
      <c r="N32" s="190">
        <f t="shared" si="9"/>
        <v>0</v>
      </c>
      <c r="O32" s="191">
        <f t="shared" si="10"/>
        <v>0</v>
      </c>
      <c r="P32" s="191">
        <f t="shared" si="11"/>
        <v>0</v>
      </c>
      <c r="Q32" s="191">
        <f t="shared" si="12"/>
        <v>2</v>
      </c>
      <c r="R32" s="191">
        <f t="shared" si="13"/>
        <v>0</v>
      </c>
      <c r="S32" s="192">
        <f t="shared" si="14"/>
        <v>0</v>
      </c>
      <c r="T32" s="209">
        <f t="shared" si="15"/>
        <v>0.3333333333333333</v>
      </c>
      <c r="U32" s="210">
        <v>0.16666666666666666</v>
      </c>
      <c r="V32" s="211">
        <v>0</v>
      </c>
      <c r="W32" s="190">
        <v>0.9719827586206896</v>
      </c>
      <c r="X32" s="191">
        <v>0.8980891719745223</v>
      </c>
      <c r="Y32" s="193">
        <v>1.02558635394456</v>
      </c>
    </row>
    <row r="33" spans="1:25" ht="16.5" customHeight="1">
      <c r="A33" s="176" t="s">
        <v>10</v>
      </c>
      <c r="B33" s="187"/>
      <c r="C33" s="187"/>
      <c r="D33" s="187"/>
      <c r="E33" s="187"/>
      <c r="F33" s="188"/>
      <c r="G33" s="188"/>
      <c r="H33" s="186">
        <v>0</v>
      </c>
      <c r="I33" s="187">
        <v>1</v>
      </c>
      <c r="J33" s="188">
        <v>0</v>
      </c>
      <c r="K33" s="186">
        <v>402</v>
      </c>
      <c r="L33" s="187">
        <v>657</v>
      </c>
      <c r="M33" s="189">
        <v>685</v>
      </c>
      <c r="N33" s="190">
        <f t="shared" si="9"/>
        <v>0</v>
      </c>
      <c r="O33" s="191">
        <f t="shared" si="10"/>
        <v>0</v>
      </c>
      <c r="P33" s="191">
        <f t="shared" si="11"/>
        <v>0</v>
      </c>
      <c r="Q33" s="191">
        <f t="shared" si="12"/>
        <v>0</v>
      </c>
      <c r="R33" s="191">
        <f t="shared" si="13"/>
        <v>0</v>
      </c>
      <c r="S33" s="192">
        <f t="shared" si="14"/>
        <v>0</v>
      </c>
      <c r="T33" s="209">
        <f t="shared" si="15"/>
        <v>0</v>
      </c>
      <c r="U33" s="210">
        <v>0.16666666666666666</v>
      </c>
      <c r="V33" s="211">
        <v>0</v>
      </c>
      <c r="W33" s="190">
        <v>0.8777292576419214</v>
      </c>
      <c r="X33" s="191">
        <v>1.397872340425532</v>
      </c>
      <c r="Y33" s="193">
        <v>1.46055437100213</v>
      </c>
    </row>
    <row r="34" spans="1:25" ht="16.5" customHeight="1">
      <c r="A34" s="194" t="s">
        <v>11</v>
      </c>
      <c r="B34" s="196"/>
      <c r="C34" s="196"/>
      <c r="D34" s="196"/>
      <c r="E34" s="196">
        <v>1</v>
      </c>
      <c r="F34" s="197"/>
      <c r="G34" s="197"/>
      <c r="H34" s="195">
        <v>1</v>
      </c>
      <c r="I34" s="196">
        <v>1</v>
      </c>
      <c r="J34" s="197">
        <v>1</v>
      </c>
      <c r="K34" s="195">
        <v>467</v>
      </c>
      <c r="L34" s="196">
        <v>641</v>
      </c>
      <c r="M34" s="198">
        <v>806</v>
      </c>
      <c r="N34" s="199">
        <f t="shared" si="9"/>
        <v>0</v>
      </c>
      <c r="O34" s="200">
        <f t="shared" si="10"/>
        <v>0</v>
      </c>
      <c r="P34" s="200">
        <f t="shared" si="11"/>
        <v>0</v>
      </c>
      <c r="Q34" s="200">
        <f t="shared" si="12"/>
        <v>1</v>
      </c>
      <c r="R34" s="200">
        <f t="shared" si="13"/>
        <v>0</v>
      </c>
      <c r="S34" s="201">
        <f t="shared" si="14"/>
        <v>0</v>
      </c>
      <c r="T34" s="212">
        <f t="shared" si="15"/>
        <v>0.16666666666666666</v>
      </c>
      <c r="U34" s="213">
        <v>0.16666666666666666</v>
      </c>
      <c r="V34" s="214">
        <v>0.16666666666666666</v>
      </c>
      <c r="W34" s="199">
        <v>1.0174291938997821</v>
      </c>
      <c r="X34" s="200">
        <v>1.3667377398720681</v>
      </c>
      <c r="Y34" s="202">
        <v>1.7185501066098</v>
      </c>
    </row>
    <row r="35" spans="1:25" ht="21.75" customHeight="1">
      <c r="A35" s="161" t="s">
        <v>61</v>
      </c>
      <c r="B35" s="92">
        <f aca="true" t="shared" si="16" ref="B35:G35">SUM(B23:B34)</f>
        <v>0</v>
      </c>
      <c r="C35" s="93">
        <f t="shared" si="16"/>
        <v>0</v>
      </c>
      <c r="D35" s="93">
        <f t="shared" si="16"/>
        <v>0</v>
      </c>
      <c r="E35" s="93">
        <f t="shared" si="16"/>
        <v>14</v>
      </c>
      <c r="F35" s="93">
        <f t="shared" si="16"/>
        <v>0</v>
      </c>
      <c r="G35" s="94">
        <f t="shared" si="16"/>
        <v>0</v>
      </c>
      <c r="H35" s="92">
        <f>SUM(B35:G35)</f>
        <v>14</v>
      </c>
      <c r="I35" s="93">
        <v>8</v>
      </c>
      <c r="J35" s="94">
        <v>7</v>
      </c>
      <c r="K35" s="95">
        <f>SUM(K23:K34)</f>
        <v>5235</v>
      </c>
      <c r="L35" s="93">
        <f>SUM(L23:L34)</f>
        <v>6233</v>
      </c>
      <c r="M35" s="151">
        <v>6692</v>
      </c>
      <c r="N35" s="162">
        <f t="shared" si="9"/>
        <v>0</v>
      </c>
      <c r="O35" s="163">
        <f t="shared" si="10"/>
        <v>0</v>
      </c>
      <c r="P35" s="163">
        <f t="shared" si="11"/>
        <v>0</v>
      </c>
      <c r="Q35" s="163">
        <f t="shared" si="12"/>
        <v>14</v>
      </c>
      <c r="R35" s="163">
        <f t="shared" si="13"/>
        <v>0</v>
      </c>
      <c r="S35" s="164">
        <f t="shared" si="14"/>
        <v>0</v>
      </c>
      <c r="T35" s="101">
        <f t="shared" si="15"/>
        <v>2.3333333333333335</v>
      </c>
      <c r="U35" s="99">
        <v>1.3333333333333333</v>
      </c>
      <c r="V35" s="100">
        <v>1.1666666666666665</v>
      </c>
      <c r="W35" s="102">
        <f>SUM(W23:W34)</f>
        <v>11.402403088213148</v>
      </c>
      <c r="X35" s="99">
        <v>13.233545647558387</v>
      </c>
      <c r="Y35" s="152">
        <v>14.3</v>
      </c>
    </row>
    <row r="36" ht="36.75" customHeight="1"/>
    <row r="37" spans="1:25" ht="25.5" customHeight="1">
      <c r="A37" s="106" t="s">
        <v>92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 customHeight="1">
      <c r="A38" s="158"/>
      <c r="B38" s="327" t="s">
        <v>56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8"/>
      <c r="N38" s="324" t="s">
        <v>84</v>
      </c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4"/>
    </row>
    <row r="39" spans="1:25" ht="16.5" customHeight="1">
      <c r="A39" s="159"/>
      <c r="B39" s="329" t="s">
        <v>108</v>
      </c>
      <c r="C39" s="330"/>
      <c r="D39" s="330"/>
      <c r="E39" s="330"/>
      <c r="F39" s="330"/>
      <c r="G39" s="365"/>
      <c r="H39" s="331" t="s">
        <v>53</v>
      </c>
      <c r="I39" s="332"/>
      <c r="J39" s="332"/>
      <c r="K39" s="335" t="s">
        <v>60</v>
      </c>
      <c r="L39" s="336"/>
      <c r="M39" s="337"/>
      <c r="N39" s="329" t="s">
        <v>108</v>
      </c>
      <c r="O39" s="330"/>
      <c r="P39" s="330"/>
      <c r="Q39" s="330"/>
      <c r="R39" s="330"/>
      <c r="S39" s="365"/>
      <c r="T39" s="333" t="s">
        <v>58</v>
      </c>
      <c r="U39" s="334"/>
      <c r="V39" s="334"/>
      <c r="W39" s="347" t="s">
        <v>59</v>
      </c>
      <c r="X39" s="348"/>
      <c r="Y39" s="349"/>
    </row>
    <row r="40" spans="1:25" ht="81.75" customHeight="1">
      <c r="A40" s="160" t="s">
        <v>54</v>
      </c>
      <c r="B40" s="124" t="s">
        <v>93</v>
      </c>
      <c r="C40" s="125" t="s">
        <v>96</v>
      </c>
      <c r="D40" s="125" t="s">
        <v>97</v>
      </c>
      <c r="E40" s="125" t="s">
        <v>98</v>
      </c>
      <c r="F40" s="125" t="s">
        <v>99</v>
      </c>
      <c r="G40" s="126" t="s">
        <v>100</v>
      </c>
      <c r="H40" s="112">
        <v>2006</v>
      </c>
      <c r="I40" s="113">
        <v>2005</v>
      </c>
      <c r="J40" s="114">
        <v>2004</v>
      </c>
      <c r="K40" s="112">
        <v>2006</v>
      </c>
      <c r="L40" s="113">
        <v>2005</v>
      </c>
      <c r="M40" s="127">
        <v>2004</v>
      </c>
      <c r="N40" s="124" t="s">
        <v>93</v>
      </c>
      <c r="O40" s="125" t="s">
        <v>96</v>
      </c>
      <c r="P40" s="125" t="s">
        <v>97</v>
      </c>
      <c r="Q40" s="125" t="s">
        <v>98</v>
      </c>
      <c r="R40" s="125" t="s">
        <v>99</v>
      </c>
      <c r="S40" s="126" t="s">
        <v>100</v>
      </c>
      <c r="T40" s="112">
        <v>2006</v>
      </c>
      <c r="U40" s="113">
        <v>2005</v>
      </c>
      <c r="V40" s="114">
        <v>2004</v>
      </c>
      <c r="W40" s="112">
        <v>2006</v>
      </c>
      <c r="X40" s="113">
        <v>2004</v>
      </c>
      <c r="Y40" s="128">
        <v>2003</v>
      </c>
    </row>
    <row r="41" spans="1:25" ht="16.5" customHeight="1">
      <c r="A41" s="166" t="s">
        <v>0</v>
      </c>
      <c r="B41" s="167">
        <v>0</v>
      </c>
      <c r="C41" s="168">
        <v>0</v>
      </c>
      <c r="D41" s="168">
        <v>0</v>
      </c>
      <c r="E41" s="168">
        <v>0</v>
      </c>
      <c r="F41" s="168">
        <v>0</v>
      </c>
      <c r="G41" s="169">
        <v>0</v>
      </c>
      <c r="H41" s="167">
        <f>SUM(B41:G41)</f>
        <v>0</v>
      </c>
      <c r="I41" s="168">
        <v>0</v>
      </c>
      <c r="J41" s="169">
        <v>1</v>
      </c>
      <c r="K41" s="294">
        <v>41</v>
      </c>
      <c r="L41" s="246">
        <v>47</v>
      </c>
      <c r="M41" s="171">
        <v>64</v>
      </c>
      <c r="N41" s="172">
        <f aca="true" t="shared" si="17" ref="N41:N53">B41/1</f>
        <v>0</v>
      </c>
      <c r="O41" s="173">
        <f aca="true" t="shared" si="18" ref="O41:O53">C41/1</f>
        <v>0</v>
      </c>
      <c r="P41" s="173">
        <f aca="true" t="shared" si="19" ref="P41:P52">D41/1</f>
        <v>0</v>
      </c>
      <c r="Q41" s="173">
        <f aca="true" t="shared" si="20" ref="Q41:Q53">E41/1</f>
        <v>0</v>
      </c>
      <c r="R41" s="173">
        <f aca="true" t="shared" si="21" ref="R41:R53">F41/1</f>
        <v>0</v>
      </c>
      <c r="S41" s="174">
        <f aca="true" t="shared" si="22" ref="S41:S53">G41/1</f>
        <v>0</v>
      </c>
      <c r="T41" s="203">
        <f aca="true" t="shared" si="23" ref="T41:T53">H41/6</f>
        <v>0</v>
      </c>
      <c r="U41" s="204">
        <v>0</v>
      </c>
      <c r="V41" s="205">
        <v>0.16666666666666666</v>
      </c>
      <c r="W41" s="295">
        <v>0.08817204301075268</v>
      </c>
      <c r="X41" s="173">
        <v>0.09957627118644068</v>
      </c>
      <c r="Y41" s="175">
        <v>0.136752136752137</v>
      </c>
    </row>
    <row r="42" spans="1:25" ht="16.5" customHeight="1">
      <c r="A42" s="176" t="s">
        <v>1</v>
      </c>
      <c r="B42" s="177">
        <v>0</v>
      </c>
      <c r="C42" s="178">
        <v>0</v>
      </c>
      <c r="D42" s="178">
        <v>0</v>
      </c>
      <c r="E42" s="178">
        <v>0</v>
      </c>
      <c r="F42" s="178">
        <v>0</v>
      </c>
      <c r="G42" s="179">
        <v>0</v>
      </c>
      <c r="H42" s="177">
        <f aca="true" t="shared" si="24" ref="H42:H52">SUM(B42:G42)</f>
        <v>0</v>
      </c>
      <c r="I42" s="178">
        <v>0</v>
      </c>
      <c r="J42" s="179">
        <v>0</v>
      </c>
      <c r="K42" s="186">
        <v>44</v>
      </c>
      <c r="L42" s="247">
        <v>40</v>
      </c>
      <c r="M42" s="181">
        <v>39</v>
      </c>
      <c r="N42" s="182">
        <f t="shared" si="17"/>
        <v>0</v>
      </c>
      <c r="O42" s="183">
        <f t="shared" si="18"/>
        <v>0</v>
      </c>
      <c r="P42" s="183">
        <f t="shared" si="19"/>
        <v>0</v>
      </c>
      <c r="Q42" s="183">
        <f t="shared" si="20"/>
        <v>0</v>
      </c>
      <c r="R42" s="183">
        <f t="shared" si="21"/>
        <v>0</v>
      </c>
      <c r="S42" s="184">
        <f t="shared" si="22"/>
        <v>0</v>
      </c>
      <c r="T42" s="206">
        <f t="shared" si="23"/>
        <v>0</v>
      </c>
      <c r="U42" s="207">
        <v>0</v>
      </c>
      <c r="V42" s="208">
        <v>0</v>
      </c>
      <c r="W42" s="190">
        <v>0.09421841541755889</v>
      </c>
      <c r="X42" s="183">
        <v>0.08492569002123142</v>
      </c>
      <c r="Y42" s="185">
        <v>0.0836909871244635</v>
      </c>
    </row>
    <row r="43" spans="1:25" ht="16.5" customHeight="1">
      <c r="A43" s="176" t="s">
        <v>2</v>
      </c>
      <c r="B43" s="177">
        <v>0</v>
      </c>
      <c r="C43" s="178">
        <v>0</v>
      </c>
      <c r="D43" s="178">
        <v>0</v>
      </c>
      <c r="E43" s="178">
        <v>0</v>
      </c>
      <c r="F43" s="178">
        <v>0</v>
      </c>
      <c r="G43" s="179">
        <v>0</v>
      </c>
      <c r="H43" s="177">
        <f t="shared" si="24"/>
        <v>0</v>
      </c>
      <c r="I43" s="178">
        <v>0</v>
      </c>
      <c r="J43" s="179">
        <v>0</v>
      </c>
      <c r="K43" s="186">
        <v>36</v>
      </c>
      <c r="L43" s="247">
        <v>45</v>
      </c>
      <c r="M43" s="181">
        <v>47</v>
      </c>
      <c r="N43" s="182">
        <f t="shared" si="17"/>
        <v>0</v>
      </c>
      <c r="O43" s="183">
        <f t="shared" si="18"/>
        <v>0</v>
      </c>
      <c r="P43" s="183">
        <f t="shared" si="19"/>
        <v>0</v>
      </c>
      <c r="Q43" s="183">
        <f t="shared" si="20"/>
        <v>0</v>
      </c>
      <c r="R43" s="183">
        <f t="shared" si="21"/>
        <v>0</v>
      </c>
      <c r="S43" s="184">
        <f t="shared" si="22"/>
        <v>0</v>
      </c>
      <c r="T43" s="206">
        <f t="shared" si="23"/>
        <v>0</v>
      </c>
      <c r="U43" s="207">
        <v>0</v>
      </c>
      <c r="V43" s="208">
        <v>0</v>
      </c>
      <c r="W43" s="190">
        <v>0.07758620689655173</v>
      </c>
      <c r="X43" s="183">
        <v>0.09533898305084745</v>
      </c>
      <c r="Y43" s="185">
        <v>0.100213219616205</v>
      </c>
    </row>
    <row r="44" spans="1:25" ht="16.5" customHeight="1">
      <c r="A44" s="176" t="s">
        <v>3</v>
      </c>
      <c r="B44" s="177">
        <v>0</v>
      </c>
      <c r="C44" s="178">
        <v>0</v>
      </c>
      <c r="D44" s="178">
        <v>0</v>
      </c>
      <c r="E44" s="178">
        <v>0</v>
      </c>
      <c r="F44" s="178">
        <v>0</v>
      </c>
      <c r="G44" s="179">
        <v>0</v>
      </c>
      <c r="H44" s="177">
        <f t="shared" si="24"/>
        <v>0</v>
      </c>
      <c r="I44" s="178">
        <v>0</v>
      </c>
      <c r="J44" s="179">
        <v>0</v>
      </c>
      <c r="K44" s="186">
        <v>40</v>
      </c>
      <c r="L44" s="247">
        <v>36</v>
      </c>
      <c r="M44" s="181">
        <v>60</v>
      </c>
      <c r="N44" s="182">
        <f t="shared" si="17"/>
        <v>0</v>
      </c>
      <c r="O44" s="183">
        <f t="shared" si="18"/>
        <v>0</v>
      </c>
      <c r="P44" s="183">
        <f t="shared" si="19"/>
        <v>0</v>
      </c>
      <c r="Q44" s="183">
        <f t="shared" si="20"/>
        <v>0</v>
      </c>
      <c r="R44" s="183">
        <f t="shared" si="21"/>
        <v>0</v>
      </c>
      <c r="S44" s="184">
        <f t="shared" si="22"/>
        <v>0</v>
      </c>
      <c r="T44" s="206">
        <f t="shared" si="23"/>
        <v>0</v>
      </c>
      <c r="U44" s="207">
        <v>0</v>
      </c>
      <c r="V44" s="208">
        <v>0</v>
      </c>
      <c r="W44" s="190">
        <v>0.08908685968819599</v>
      </c>
      <c r="X44" s="183">
        <v>0.07627118644067797</v>
      </c>
      <c r="Y44" s="185">
        <v>0.12847965738758</v>
      </c>
    </row>
    <row r="45" spans="1:25" ht="16.5" customHeight="1">
      <c r="A45" s="176" t="s">
        <v>4</v>
      </c>
      <c r="B45" s="177">
        <v>0</v>
      </c>
      <c r="C45" s="178">
        <v>0</v>
      </c>
      <c r="D45" s="178">
        <v>0</v>
      </c>
      <c r="E45" s="178">
        <v>0</v>
      </c>
      <c r="F45" s="178">
        <v>0</v>
      </c>
      <c r="G45" s="179">
        <v>0</v>
      </c>
      <c r="H45" s="177">
        <f t="shared" si="24"/>
        <v>0</v>
      </c>
      <c r="I45" s="178">
        <v>0</v>
      </c>
      <c r="J45" s="179">
        <v>0</v>
      </c>
      <c r="K45" s="186">
        <v>43</v>
      </c>
      <c r="L45" s="247">
        <v>39</v>
      </c>
      <c r="M45" s="181">
        <v>44</v>
      </c>
      <c r="N45" s="182">
        <f t="shared" si="17"/>
        <v>0</v>
      </c>
      <c r="O45" s="183">
        <f t="shared" si="18"/>
        <v>0</v>
      </c>
      <c r="P45" s="183">
        <f t="shared" si="19"/>
        <v>0</v>
      </c>
      <c r="Q45" s="183">
        <f t="shared" si="20"/>
        <v>0</v>
      </c>
      <c r="R45" s="183">
        <f t="shared" si="21"/>
        <v>0</v>
      </c>
      <c r="S45" s="184">
        <f t="shared" si="22"/>
        <v>0</v>
      </c>
      <c r="T45" s="206">
        <f t="shared" si="23"/>
        <v>0</v>
      </c>
      <c r="U45" s="207">
        <v>0</v>
      </c>
      <c r="V45" s="208">
        <v>0</v>
      </c>
      <c r="W45" s="190">
        <v>0.0945054945054945</v>
      </c>
      <c r="X45" s="183">
        <v>0.0826271186440678</v>
      </c>
      <c r="Y45" s="185">
        <v>0.0938166311300639</v>
      </c>
    </row>
    <row r="46" spans="1:25" ht="16.5" customHeight="1">
      <c r="A46" s="176" t="s">
        <v>5</v>
      </c>
      <c r="B46" s="186">
        <v>0</v>
      </c>
      <c r="C46" s="187">
        <v>0</v>
      </c>
      <c r="D46" s="187">
        <v>0</v>
      </c>
      <c r="E46" s="187">
        <v>0</v>
      </c>
      <c r="F46" s="187">
        <v>0</v>
      </c>
      <c r="G46" s="188">
        <v>0</v>
      </c>
      <c r="H46" s="186">
        <f t="shared" si="24"/>
        <v>0</v>
      </c>
      <c r="I46" s="187">
        <v>0</v>
      </c>
      <c r="J46" s="188">
        <v>0</v>
      </c>
      <c r="K46" s="186">
        <v>60</v>
      </c>
      <c r="L46" s="248">
        <v>53</v>
      </c>
      <c r="M46" s="189">
        <v>55</v>
      </c>
      <c r="N46" s="190">
        <f t="shared" si="17"/>
        <v>0</v>
      </c>
      <c r="O46" s="191">
        <f t="shared" si="18"/>
        <v>0</v>
      </c>
      <c r="P46" s="191">
        <f t="shared" si="19"/>
        <v>0</v>
      </c>
      <c r="Q46" s="191">
        <f t="shared" si="20"/>
        <v>0</v>
      </c>
      <c r="R46" s="191">
        <f t="shared" si="21"/>
        <v>0</v>
      </c>
      <c r="S46" s="192">
        <f t="shared" si="22"/>
        <v>0</v>
      </c>
      <c r="T46" s="209">
        <f t="shared" si="23"/>
        <v>0</v>
      </c>
      <c r="U46" s="210">
        <v>0</v>
      </c>
      <c r="V46" s="211">
        <v>0</v>
      </c>
      <c r="W46" s="190">
        <v>0.13043478260869565</v>
      </c>
      <c r="X46" s="191">
        <v>0.11228813559322035</v>
      </c>
      <c r="Y46" s="193">
        <v>0.11727078891258</v>
      </c>
    </row>
    <row r="47" spans="1:25" ht="16.5" customHeight="1">
      <c r="A47" s="176" t="s">
        <v>6</v>
      </c>
      <c r="B47" s="186">
        <v>0</v>
      </c>
      <c r="C47" s="187">
        <v>0</v>
      </c>
      <c r="D47" s="187">
        <v>0</v>
      </c>
      <c r="E47" s="187">
        <v>0</v>
      </c>
      <c r="F47" s="187">
        <v>0</v>
      </c>
      <c r="G47" s="188">
        <v>0</v>
      </c>
      <c r="H47" s="186">
        <f t="shared" si="24"/>
        <v>0</v>
      </c>
      <c r="I47" s="187">
        <v>0</v>
      </c>
      <c r="J47" s="188">
        <v>0</v>
      </c>
      <c r="K47" s="186">
        <v>69</v>
      </c>
      <c r="L47" s="248">
        <v>73</v>
      </c>
      <c r="M47" s="189">
        <v>65</v>
      </c>
      <c r="N47" s="190">
        <f t="shared" si="17"/>
        <v>0</v>
      </c>
      <c r="O47" s="191">
        <f t="shared" si="18"/>
        <v>0</v>
      </c>
      <c r="P47" s="191">
        <f t="shared" si="19"/>
        <v>0</v>
      </c>
      <c r="Q47" s="191">
        <f t="shared" si="20"/>
        <v>0</v>
      </c>
      <c r="R47" s="191">
        <f t="shared" si="21"/>
        <v>0</v>
      </c>
      <c r="S47" s="192">
        <f t="shared" si="22"/>
        <v>0</v>
      </c>
      <c r="T47" s="209">
        <f t="shared" si="23"/>
        <v>0</v>
      </c>
      <c r="U47" s="210">
        <v>0</v>
      </c>
      <c r="V47" s="211">
        <v>0</v>
      </c>
      <c r="W47" s="190">
        <v>0.15065502183406113</v>
      </c>
      <c r="X47" s="191">
        <v>0.15466101694915255</v>
      </c>
      <c r="Y47" s="193">
        <v>0.138592750533049</v>
      </c>
    </row>
    <row r="48" spans="1:25" ht="16.5" customHeight="1">
      <c r="A48" s="176" t="s">
        <v>7</v>
      </c>
      <c r="B48" s="186">
        <v>0</v>
      </c>
      <c r="C48" s="187"/>
      <c r="D48" s="187"/>
      <c r="E48" s="187"/>
      <c r="F48" s="187">
        <v>0</v>
      </c>
      <c r="G48" s="188">
        <v>0</v>
      </c>
      <c r="H48" s="186">
        <f t="shared" si="24"/>
        <v>0</v>
      </c>
      <c r="I48" s="187">
        <v>0</v>
      </c>
      <c r="J48" s="188">
        <v>0</v>
      </c>
      <c r="K48" s="186">
        <v>71</v>
      </c>
      <c r="L48" s="248">
        <v>86</v>
      </c>
      <c r="M48" s="189">
        <v>81</v>
      </c>
      <c r="N48" s="190">
        <f t="shared" si="17"/>
        <v>0</v>
      </c>
      <c r="O48" s="191">
        <f t="shared" si="18"/>
        <v>0</v>
      </c>
      <c r="P48" s="191">
        <f t="shared" si="19"/>
        <v>0</v>
      </c>
      <c r="Q48" s="191">
        <f t="shared" si="20"/>
        <v>0</v>
      </c>
      <c r="R48" s="191">
        <f t="shared" si="21"/>
        <v>0</v>
      </c>
      <c r="S48" s="192">
        <f t="shared" si="22"/>
        <v>0</v>
      </c>
      <c r="T48" s="209">
        <f t="shared" si="23"/>
        <v>0</v>
      </c>
      <c r="U48" s="210">
        <v>0</v>
      </c>
      <c r="V48" s="211">
        <v>0</v>
      </c>
      <c r="W48" s="190">
        <v>0.15673289183222958</v>
      </c>
      <c r="X48" s="191">
        <v>0.18220338983050846</v>
      </c>
      <c r="Y48" s="193">
        <v>0.1727078891258</v>
      </c>
    </row>
    <row r="49" spans="1:25" ht="16.5" customHeight="1">
      <c r="A49" s="176" t="s">
        <v>8</v>
      </c>
      <c r="B49" s="186">
        <v>0</v>
      </c>
      <c r="C49" s="187"/>
      <c r="D49" s="187"/>
      <c r="E49" s="187"/>
      <c r="F49" s="187">
        <v>0</v>
      </c>
      <c r="G49" s="188">
        <v>0</v>
      </c>
      <c r="H49" s="186">
        <f t="shared" si="24"/>
        <v>0</v>
      </c>
      <c r="I49" s="187">
        <v>1</v>
      </c>
      <c r="J49" s="188">
        <v>1</v>
      </c>
      <c r="K49" s="186">
        <v>71</v>
      </c>
      <c r="L49" s="248">
        <v>76</v>
      </c>
      <c r="M49" s="189">
        <v>57</v>
      </c>
      <c r="N49" s="190">
        <f t="shared" si="17"/>
        <v>0</v>
      </c>
      <c r="O49" s="191">
        <f t="shared" si="18"/>
        <v>0</v>
      </c>
      <c r="P49" s="191">
        <v>1</v>
      </c>
      <c r="Q49" s="191">
        <f t="shared" si="20"/>
        <v>0</v>
      </c>
      <c r="R49" s="191">
        <f t="shared" si="21"/>
        <v>0</v>
      </c>
      <c r="S49" s="192">
        <f t="shared" si="22"/>
        <v>0</v>
      </c>
      <c r="T49" s="209">
        <f t="shared" si="23"/>
        <v>0</v>
      </c>
      <c r="U49" s="210">
        <v>0.17</v>
      </c>
      <c r="V49" s="211">
        <v>0.16666666666666666</v>
      </c>
      <c r="W49" s="190">
        <v>0.15638766519823788</v>
      </c>
      <c r="X49" s="191">
        <v>0.16170212765957448</v>
      </c>
      <c r="Y49" s="193">
        <v>0.121535181236674</v>
      </c>
    </row>
    <row r="50" spans="1:25" ht="16.5" customHeight="1">
      <c r="A50" s="176" t="s">
        <v>9</v>
      </c>
      <c r="B50" s="186">
        <v>0</v>
      </c>
      <c r="C50" s="187"/>
      <c r="D50" s="187"/>
      <c r="E50" s="187"/>
      <c r="F50" s="187">
        <v>0</v>
      </c>
      <c r="G50" s="188">
        <v>0</v>
      </c>
      <c r="H50" s="186">
        <f t="shared" si="24"/>
        <v>0</v>
      </c>
      <c r="I50" s="187">
        <v>2</v>
      </c>
      <c r="J50" s="188">
        <v>0</v>
      </c>
      <c r="K50" s="186">
        <v>36</v>
      </c>
      <c r="L50" s="248">
        <v>69</v>
      </c>
      <c r="M50" s="189">
        <v>63</v>
      </c>
      <c r="N50" s="190">
        <f t="shared" si="17"/>
        <v>0</v>
      </c>
      <c r="O50" s="191">
        <f t="shared" si="18"/>
        <v>0</v>
      </c>
      <c r="P50" s="191">
        <v>2</v>
      </c>
      <c r="Q50" s="191">
        <f t="shared" si="20"/>
        <v>0</v>
      </c>
      <c r="R50" s="191">
        <f t="shared" si="21"/>
        <v>0</v>
      </c>
      <c r="S50" s="192">
        <f t="shared" si="22"/>
        <v>0</v>
      </c>
      <c r="T50" s="209">
        <f t="shared" si="23"/>
        <v>0</v>
      </c>
      <c r="U50" s="210">
        <v>0.33</v>
      </c>
      <c r="V50" s="211">
        <v>0</v>
      </c>
      <c r="W50" s="190">
        <v>0.07758620689655173</v>
      </c>
      <c r="X50" s="191">
        <v>0.1464968152866242</v>
      </c>
      <c r="Y50" s="193">
        <v>0.134328358208955</v>
      </c>
    </row>
    <row r="51" spans="1:25" ht="16.5" customHeight="1">
      <c r="A51" s="176" t="s">
        <v>10</v>
      </c>
      <c r="B51" s="186">
        <v>0</v>
      </c>
      <c r="C51" s="187"/>
      <c r="D51" s="187"/>
      <c r="E51" s="187"/>
      <c r="F51" s="187">
        <v>0</v>
      </c>
      <c r="G51" s="188">
        <v>0</v>
      </c>
      <c r="H51" s="186">
        <f t="shared" si="24"/>
        <v>0</v>
      </c>
      <c r="I51" s="187">
        <v>0</v>
      </c>
      <c r="J51" s="188">
        <v>1</v>
      </c>
      <c r="K51" s="186">
        <v>52</v>
      </c>
      <c r="L51" s="248">
        <v>84</v>
      </c>
      <c r="M51" s="189">
        <v>53</v>
      </c>
      <c r="N51" s="190">
        <f t="shared" si="17"/>
        <v>0</v>
      </c>
      <c r="O51" s="191">
        <f t="shared" si="18"/>
        <v>0</v>
      </c>
      <c r="P51" s="191">
        <f t="shared" si="19"/>
        <v>0</v>
      </c>
      <c r="Q51" s="191">
        <f t="shared" si="20"/>
        <v>0</v>
      </c>
      <c r="R51" s="191">
        <f t="shared" si="21"/>
        <v>0</v>
      </c>
      <c r="S51" s="192">
        <f t="shared" si="22"/>
        <v>0</v>
      </c>
      <c r="T51" s="209">
        <f t="shared" si="23"/>
        <v>0</v>
      </c>
      <c r="U51" s="210">
        <v>0</v>
      </c>
      <c r="V51" s="211">
        <v>0.16666666666666666</v>
      </c>
      <c r="W51" s="190">
        <v>0.11353711790393013</v>
      </c>
      <c r="X51" s="191">
        <v>0.17872340425531916</v>
      </c>
      <c r="Y51" s="193">
        <v>0.113006396588486</v>
      </c>
    </row>
    <row r="52" spans="1:25" ht="16.5" customHeight="1">
      <c r="A52" s="194" t="s">
        <v>11</v>
      </c>
      <c r="B52" s="195">
        <v>0</v>
      </c>
      <c r="C52" s="196">
        <v>0</v>
      </c>
      <c r="D52" s="196">
        <v>0</v>
      </c>
      <c r="E52" s="196">
        <v>0</v>
      </c>
      <c r="F52" s="196">
        <v>0</v>
      </c>
      <c r="G52" s="197">
        <v>0</v>
      </c>
      <c r="H52" s="195">
        <f t="shared" si="24"/>
        <v>0</v>
      </c>
      <c r="I52" s="196">
        <v>0</v>
      </c>
      <c r="J52" s="197">
        <v>0</v>
      </c>
      <c r="K52" s="195">
        <v>33</v>
      </c>
      <c r="L52" s="249">
        <v>49</v>
      </c>
      <c r="M52" s="198">
        <v>43</v>
      </c>
      <c r="N52" s="199">
        <f t="shared" si="17"/>
        <v>0</v>
      </c>
      <c r="O52" s="200">
        <f t="shared" si="18"/>
        <v>0</v>
      </c>
      <c r="P52" s="200">
        <f t="shared" si="19"/>
        <v>0</v>
      </c>
      <c r="Q52" s="200">
        <f t="shared" si="20"/>
        <v>0</v>
      </c>
      <c r="R52" s="200">
        <f t="shared" si="21"/>
        <v>0</v>
      </c>
      <c r="S52" s="201">
        <f t="shared" si="22"/>
        <v>0</v>
      </c>
      <c r="T52" s="212">
        <f t="shared" si="23"/>
        <v>0</v>
      </c>
      <c r="U52" s="213">
        <v>0</v>
      </c>
      <c r="V52" s="214">
        <v>0</v>
      </c>
      <c r="W52" s="199">
        <v>0.0718954248366013</v>
      </c>
      <c r="X52" s="200">
        <v>0.1044776119402985</v>
      </c>
      <c r="Y52" s="202">
        <v>0.091684434968017</v>
      </c>
    </row>
    <row r="53" spans="1:25" ht="21.75" customHeight="1">
      <c r="A53" s="161" t="s">
        <v>61</v>
      </c>
      <c r="B53" s="92">
        <f aca="true" t="shared" si="25" ref="B53:G53">SUM(B41:B52)</f>
        <v>0</v>
      </c>
      <c r="C53" s="93">
        <f t="shared" si="25"/>
        <v>0</v>
      </c>
      <c r="D53" s="93">
        <f t="shared" si="25"/>
        <v>0</v>
      </c>
      <c r="E53" s="93">
        <f t="shared" si="25"/>
        <v>0</v>
      </c>
      <c r="F53" s="93">
        <f t="shared" si="25"/>
        <v>0</v>
      </c>
      <c r="G53" s="94">
        <f t="shared" si="25"/>
        <v>0</v>
      </c>
      <c r="H53" s="92">
        <f>SUM(B53:G53)</f>
        <v>0</v>
      </c>
      <c r="I53" s="93">
        <v>3</v>
      </c>
      <c r="J53" s="94">
        <v>3</v>
      </c>
      <c r="K53" s="95">
        <f>SUM(K41:K52)</f>
        <v>596</v>
      </c>
      <c r="L53" s="250">
        <f>SUM(L41:L52)</f>
        <v>697</v>
      </c>
      <c r="M53" s="151">
        <v>671</v>
      </c>
      <c r="N53" s="162">
        <f t="shared" si="17"/>
        <v>0</v>
      </c>
      <c r="O53" s="163">
        <f t="shared" si="18"/>
        <v>0</v>
      </c>
      <c r="P53" s="163">
        <v>3</v>
      </c>
      <c r="Q53" s="163">
        <f t="shared" si="20"/>
        <v>0</v>
      </c>
      <c r="R53" s="163">
        <f t="shared" si="21"/>
        <v>0</v>
      </c>
      <c r="S53" s="164">
        <f t="shared" si="22"/>
        <v>0</v>
      </c>
      <c r="T53" s="101">
        <f t="shared" si="23"/>
        <v>0</v>
      </c>
      <c r="U53" s="99">
        <v>0.5</v>
      </c>
      <c r="V53" s="100">
        <v>0.5</v>
      </c>
      <c r="W53" s="102">
        <f>SUM(W41:W52)</f>
        <v>1.3007981306288614</v>
      </c>
      <c r="X53" s="99">
        <v>1.4798301486199574</v>
      </c>
      <c r="Y53" s="152">
        <v>1.43</v>
      </c>
    </row>
    <row r="54" spans="1:25" ht="15" customHeight="1">
      <c r="A54" s="1"/>
      <c r="B54" s="1"/>
      <c r="C54" s="1"/>
      <c r="D54" s="1"/>
      <c r="E54" s="1"/>
      <c r="F54" s="1"/>
      <c r="G54" s="1"/>
      <c r="H54" s="1"/>
      <c r="J54" s="1"/>
      <c r="K54" s="154" t="s">
        <v>120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5"/>
    </row>
    <row r="55" ht="15" customHeight="1"/>
  </sheetData>
  <mergeCells count="24">
    <mergeCell ref="B20:M20"/>
    <mergeCell ref="B21:G21"/>
    <mergeCell ref="H21:J21"/>
    <mergeCell ref="K21:M21"/>
    <mergeCell ref="W3:Y3"/>
    <mergeCell ref="N3:S3"/>
    <mergeCell ref="N2:Y2"/>
    <mergeCell ref="N21:S21"/>
    <mergeCell ref="T21:V21"/>
    <mergeCell ref="W21:Y21"/>
    <mergeCell ref="N20:Y20"/>
    <mergeCell ref="B2:M2"/>
    <mergeCell ref="B3:G3"/>
    <mergeCell ref="H3:J3"/>
    <mergeCell ref="T3:V3"/>
    <mergeCell ref="K3:M3"/>
    <mergeCell ref="N39:S39"/>
    <mergeCell ref="T39:V39"/>
    <mergeCell ref="W39:Y39"/>
    <mergeCell ref="N38:Y38"/>
    <mergeCell ref="B38:M38"/>
    <mergeCell ref="B39:G39"/>
    <mergeCell ref="H39:J39"/>
    <mergeCell ref="K39:M39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portrait" paperSize="9" scale="68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D60"/>
  <sheetViews>
    <sheetView showZeros="0" zoomScale="68" zoomScaleNormal="68" workbookViewId="0" topLeftCell="A22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59" t="s">
        <v>108</v>
      </c>
      <c r="Q3" s="334"/>
      <c r="R3" s="334"/>
      <c r="S3" s="334"/>
      <c r="T3" s="334"/>
      <c r="U3" s="334"/>
      <c r="V3" s="334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30" s="119" customFormat="1" ht="13.5" customHeight="1">
      <c r="A5" s="358">
        <v>1</v>
      </c>
      <c r="B5" s="129" t="s">
        <v>0</v>
      </c>
      <c r="C5" s="12"/>
      <c r="D5" s="13">
        <v>3</v>
      </c>
      <c r="E5" s="13"/>
      <c r="F5" s="13">
        <v>1</v>
      </c>
      <c r="G5" s="13">
        <v>2</v>
      </c>
      <c r="H5" s="13">
        <v>1</v>
      </c>
      <c r="I5" s="14"/>
      <c r="J5" s="12">
        <v>7</v>
      </c>
      <c r="K5" s="13">
        <v>4</v>
      </c>
      <c r="L5" s="256">
        <v>25</v>
      </c>
      <c r="M5" s="74">
        <v>746</v>
      </c>
      <c r="N5" s="75">
        <v>725</v>
      </c>
      <c r="O5" s="17">
        <v>456</v>
      </c>
      <c r="P5" s="18">
        <f>C5/3</f>
        <v>0</v>
      </c>
      <c r="Q5" s="19">
        <f>D5/6</f>
        <v>0.5</v>
      </c>
      <c r="R5" s="19">
        <f>E5/5</f>
        <v>0</v>
      </c>
      <c r="S5" s="19">
        <f>F5/11</f>
        <v>0.09090909090909091</v>
      </c>
      <c r="T5" s="19">
        <f>G5/4</f>
        <v>0.5</v>
      </c>
      <c r="U5" s="19">
        <f>H5/4</f>
        <v>0.25</v>
      </c>
      <c r="V5" s="20">
        <f>I5/4</f>
        <v>0</v>
      </c>
      <c r="W5" s="21">
        <f>J5/37</f>
        <v>0.1891891891891892</v>
      </c>
      <c r="X5" s="19">
        <v>0.10256410256410256</v>
      </c>
      <c r="Y5" s="258">
        <v>0.6410256410256411</v>
      </c>
      <c r="Z5" s="131">
        <v>0.24767596281540505</v>
      </c>
      <c r="AA5" s="132">
        <v>0.23770491803278687</v>
      </c>
      <c r="AB5" s="24">
        <v>0.152610441767068</v>
      </c>
      <c r="AD5" s="308"/>
    </row>
    <row r="6" spans="1:30" s="119" customFormat="1" ht="13.5" customHeight="1">
      <c r="A6" s="353"/>
      <c r="B6" s="134" t="s">
        <v>1</v>
      </c>
      <c r="C6" s="26"/>
      <c r="D6" s="27">
        <v>2</v>
      </c>
      <c r="E6" s="27">
        <v>2</v>
      </c>
      <c r="F6" s="27">
        <v>3</v>
      </c>
      <c r="G6" s="27">
        <v>1</v>
      </c>
      <c r="H6" s="27"/>
      <c r="I6" s="28"/>
      <c r="J6" s="26">
        <v>8</v>
      </c>
      <c r="K6" s="27">
        <v>3</v>
      </c>
      <c r="L6" s="257">
        <v>34</v>
      </c>
      <c r="M6" s="78">
        <v>739</v>
      </c>
      <c r="N6" s="79">
        <v>656</v>
      </c>
      <c r="O6" s="31">
        <v>902</v>
      </c>
      <c r="P6" s="32">
        <f aca="true" t="shared" si="0" ref="P6:P58">C6/3</f>
        <v>0</v>
      </c>
      <c r="Q6" s="33">
        <f aca="true" t="shared" si="1" ref="Q6:Q58">D6/6</f>
        <v>0.3333333333333333</v>
      </c>
      <c r="R6" s="33">
        <f aca="true" t="shared" si="2" ref="R6:R58">E6/5</f>
        <v>0.4</v>
      </c>
      <c r="S6" s="33">
        <f aca="true" t="shared" si="3" ref="S6:S56">F6/11</f>
        <v>0.2727272727272727</v>
      </c>
      <c r="T6" s="33">
        <f aca="true" t="shared" si="4" ref="T6:T56">G6/4</f>
        <v>0.25</v>
      </c>
      <c r="U6" s="33">
        <f aca="true" t="shared" si="5" ref="U6:U58">H6/4</f>
        <v>0</v>
      </c>
      <c r="V6" s="34">
        <f aca="true" t="shared" si="6" ref="V6:V58">I6/4</f>
        <v>0</v>
      </c>
      <c r="W6" s="35">
        <f aca="true" t="shared" si="7" ref="W6:W58">J6/37</f>
        <v>0.21621621621621623</v>
      </c>
      <c r="X6" s="33">
        <v>0.07692307692307693</v>
      </c>
      <c r="Y6" s="56">
        <v>0.8717948717948718</v>
      </c>
      <c r="Z6" s="136">
        <v>0.24285244824186658</v>
      </c>
      <c r="AA6" s="137">
        <v>0.2150114716486398</v>
      </c>
      <c r="AB6" s="38">
        <v>0.29897248922771</v>
      </c>
      <c r="AD6" s="308"/>
    </row>
    <row r="7" spans="1:30" s="119" customFormat="1" ht="13.5" customHeight="1">
      <c r="A7" s="353"/>
      <c r="B7" s="134" t="s">
        <v>2</v>
      </c>
      <c r="C7" s="26">
        <v>2</v>
      </c>
      <c r="D7" s="27">
        <v>1</v>
      </c>
      <c r="E7" s="27"/>
      <c r="F7" s="27">
        <v>4</v>
      </c>
      <c r="G7" s="27">
        <v>1</v>
      </c>
      <c r="H7" s="27">
        <v>3</v>
      </c>
      <c r="I7" s="28">
        <v>1</v>
      </c>
      <c r="J7" s="26">
        <v>12</v>
      </c>
      <c r="K7" s="27">
        <v>4</v>
      </c>
      <c r="L7" s="257">
        <v>18</v>
      </c>
      <c r="M7" s="78">
        <v>711</v>
      </c>
      <c r="N7" s="79">
        <v>626</v>
      </c>
      <c r="O7" s="31">
        <v>581</v>
      </c>
      <c r="P7" s="32">
        <f t="shared" si="0"/>
        <v>0.6666666666666666</v>
      </c>
      <c r="Q7" s="33">
        <f t="shared" si="1"/>
        <v>0.16666666666666666</v>
      </c>
      <c r="R7" s="33">
        <f t="shared" si="2"/>
        <v>0</v>
      </c>
      <c r="S7" s="33">
        <f t="shared" si="3"/>
        <v>0.36363636363636365</v>
      </c>
      <c r="T7" s="33">
        <f t="shared" si="4"/>
        <v>0.25</v>
      </c>
      <c r="U7" s="33">
        <f t="shared" si="5"/>
        <v>0.75</v>
      </c>
      <c r="V7" s="34">
        <f t="shared" si="6"/>
        <v>0.25</v>
      </c>
      <c r="W7" s="35">
        <f t="shared" si="7"/>
        <v>0.32432432432432434</v>
      </c>
      <c r="X7" s="33">
        <v>0.10256410256410256</v>
      </c>
      <c r="Y7" s="56">
        <v>0.46153846153846156</v>
      </c>
      <c r="Z7" s="136">
        <v>0.23365100230036148</v>
      </c>
      <c r="AA7" s="137">
        <v>0.20497707924034053</v>
      </c>
      <c r="AB7" s="38">
        <v>0.192066115702479</v>
      </c>
      <c r="AD7" s="308"/>
    </row>
    <row r="8" spans="1:30" s="119" customFormat="1" ht="13.5" customHeight="1">
      <c r="A8" s="354"/>
      <c r="B8" s="134" t="s">
        <v>3</v>
      </c>
      <c r="C8" s="26"/>
      <c r="D8" s="27">
        <v>1</v>
      </c>
      <c r="E8" s="27">
        <v>2</v>
      </c>
      <c r="F8" s="27">
        <v>2</v>
      </c>
      <c r="G8" s="27">
        <v>3</v>
      </c>
      <c r="H8" s="27"/>
      <c r="I8" s="28"/>
      <c r="J8" s="26">
        <v>8</v>
      </c>
      <c r="K8" s="27">
        <v>3</v>
      </c>
      <c r="L8" s="257">
        <v>11</v>
      </c>
      <c r="M8" s="78">
        <v>681</v>
      </c>
      <c r="N8" s="79">
        <v>580</v>
      </c>
      <c r="O8" s="31">
        <v>513</v>
      </c>
      <c r="P8" s="32">
        <f t="shared" si="0"/>
        <v>0</v>
      </c>
      <c r="Q8" s="33">
        <f t="shared" si="1"/>
        <v>0.16666666666666666</v>
      </c>
      <c r="R8" s="33">
        <f t="shared" si="2"/>
        <v>0.4</v>
      </c>
      <c r="S8" s="33">
        <f t="shared" si="3"/>
        <v>0.18181818181818182</v>
      </c>
      <c r="T8" s="33">
        <f t="shared" si="4"/>
        <v>0.75</v>
      </c>
      <c r="U8" s="33">
        <f t="shared" si="5"/>
        <v>0</v>
      </c>
      <c r="V8" s="34">
        <f t="shared" si="6"/>
        <v>0</v>
      </c>
      <c r="W8" s="35">
        <f t="shared" si="7"/>
        <v>0.21621621621621623</v>
      </c>
      <c r="X8" s="33">
        <v>0.07692307692307693</v>
      </c>
      <c r="Y8" s="56">
        <v>0.28205128205128205</v>
      </c>
      <c r="Z8" s="136">
        <v>0.22379231022017745</v>
      </c>
      <c r="AA8" s="137">
        <v>0.1899148657498363</v>
      </c>
      <c r="AB8" s="38">
        <v>0.169642857142857</v>
      </c>
      <c r="AD8" s="308"/>
    </row>
    <row r="9" spans="1:30" s="119" customFormat="1" ht="13.5" customHeight="1">
      <c r="A9" s="352">
        <v>2</v>
      </c>
      <c r="B9" s="144" t="s">
        <v>4</v>
      </c>
      <c r="C9" s="219">
        <v>6</v>
      </c>
      <c r="D9" s="261">
        <v>1</v>
      </c>
      <c r="E9" s="261">
        <v>2</v>
      </c>
      <c r="F9" s="261">
        <v>1</v>
      </c>
      <c r="G9" s="261">
        <v>4</v>
      </c>
      <c r="H9" s="261"/>
      <c r="I9" s="262"/>
      <c r="J9" s="219">
        <v>14</v>
      </c>
      <c r="K9" s="261">
        <v>3</v>
      </c>
      <c r="L9" s="263">
        <v>6</v>
      </c>
      <c r="M9" s="85">
        <v>730</v>
      </c>
      <c r="N9" s="86">
        <v>631</v>
      </c>
      <c r="O9" s="69">
        <v>506</v>
      </c>
      <c r="P9" s="88">
        <f t="shared" si="0"/>
        <v>2</v>
      </c>
      <c r="Q9" s="89">
        <f t="shared" si="1"/>
        <v>0.16666666666666666</v>
      </c>
      <c r="R9" s="89">
        <f t="shared" si="2"/>
        <v>0.4</v>
      </c>
      <c r="S9" s="89">
        <f t="shared" si="3"/>
        <v>0.09090909090909091</v>
      </c>
      <c r="T9" s="89">
        <f t="shared" si="4"/>
        <v>1</v>
      </c>
      <c r="U9" s="89">
        <f t="shared" si="5"/>
        <v>0</v>
      </c>
      <c r="V9" s="90">
        <f t="shared" si="6"/>
        <v>0</v>
      </c>
      <c r="W9" s="91">
        <f t="shared" si="7"/>
        <v>0.3783783783783784</v>
      </c>
      <c r="X9" s="89">
        <v>0.07692307692307693</v>
      </c>
      <c r="Y9" s="71">
        <v>0.15384615384615385</v>
      </c>
      <c r="Z9" s="147">
        <v>0.23997370151216305</v>
      </c>
      <c r="AA9" s="148">
        <v>0.2068174369059325</v>
      </c>
      <c r="AB9" s="59">
        <v>0.167438782263402</v>
      </c>
      <c r="AD9" s="308"/>
    </row>
    <row r="10" spans="1:30" s="145" customFormat="1" ht="13.5" customHeight="1">
      <c r="A10" s="353">
        <v>2</v>
      </c>
      <c r="B10" s="134" t="s">
        <v>5</v>
      </c>
      <c r="C10" s="29"/>
      <c r="D10" s="30"/>
      <c r="E10" s="30">
        <v>2</v>
      </c>
      <c r="F10" s="30"/>
      <c r="G10" s="30">
        <v>3</v>
      </c>
      <c r="H10" s="30"/>
      <c r="I10" s="54"/>
      <c r="J10" s="26">
        <v>5</v>
      </c>
      <c r="K10" s="30">
        <v>8</v>
      </c>
      <c r="L10" s="54">
        <v>7</v>
      </c>
      <c r="M10" s="29">
        <v>778</v>
      </c>
      <c r="N10" s="30">
        <v>547</v>
      </c>
      <c r="O10" s="31">
        <v>590</v>
      </c>
      <c r="P10" s="32">
        <f t="shared" si="0"/>
        <v>0</v>
      </c>
      <c r="Q10" s="33">
        <f t="shared" si="1"/>
        <v>0</v>
      </c>
      <c r="R10" s="33">
        <f t="shared" si="2"/>
        <v>0.4</v>
      </c>
      <c r="S10" s="33">
        <f t="shared" si="3"/>
        <v>0</v>
      </c>
      <c r="T10" s="33">
        <f t="shared" si="4"/>
        <v>0.75</v>
      </c>
      <c r="U10" s="33">
        <f t="shared" si="5"/>
        <v>0</v>
      </c>
      <c r="V10" s="223">
        <f t="shared" si="6"/>
        <v>0</v>
      </c>
      <c r="W10" s="35">
        <f t="shared" si="7"/>
        <v>0.13513513513513514</v>
      </c>
      <c r="X10" s="55">
        <v>0.20512820512820512</v>
      </c>
      <c r="Y10" s="56">
        <v>0.1794871794871795</v>
      </c>
      <c r="Z10" s="36">
        <v>0.25583689575797436</v>
      </c>
      <c r="AA10" s="37">
        <v>0.17934426229508196</v>
      </c>
      <c r="AB10" s="38">
        <v>0.19510582010582</v>
      </c>
      <c r="AD10" s="285"/>
    </row>
    <row r="11" spans="1:30" s="145" customFormat="1" ht="13.5" customHeight="1">
      <c r="A11" s="353"/>
      <c r="B11" s="134" t="s">
        <v>6</v>
      </c>
      <c r="C11" s="29"/>
      <c r="D11" s="30"/>
      <c r="E11" s="30">
        <v>1</v>
      </c>
      <c r="F11" s="30">
        <v>2</v>
      </c>
      <c r="G11" s="30">
        <v>7</v>
      </c>
      <c r="H11" s="30"/>
      <c r="I11" s="54"/>
      <c r="J11" s="26">
        <v>10</v>
      </c>
      <c r="K11" s="30">
        <v>3</v>
      </c>
      <c r="L11" s="54">
        <v>7</v>
      </c>
      <c r="M11" s="29">
        <v>841</v>
      </c>
      <c r="N11" s="30">
        <v>587</v>
      </c>
      <c r="O11" s="31">
        <v>526</v>
      </c>
      <c r="P11" s="32">
        <f t="shared" si="0"/>
        <v>0</v>
      </c>
      <c r="Q11" s="33">
        <f t="shared" si="1"/>
        <v>0</v>
      </c>
      <c r="R11" s="33">
        <f t="shared" si="2"/>
        <v>0.2</v>
      </c>
      <c r="S11" s="33">
        <f t="shared" si="3"/>
        <v>0.18181818181818182</v>
      </c>
      <c r="T11" s="33">
        <f t="shared" si="4"/>
        <v>1.75</v>
      </c>
      <c r="U11" s="33">
        <f t="shared" si="5"/>
        <v>0</v>
      </c>
      <c r="V11" s="223">
        <f t="shared" si="6"/>
        <v>0</v>
      </c>
      <c r="W11" s="35">
        <f t="shared" si="7"/>
        <v>0.2702702702702703</v>
      </c>
      <c r="X11" s="55">
        <v>0.07692307692307693</v>
      </c>
      <c r="Y11" s="56">
        <v>0.1794871794871795</v>
      </c>
      <c r="Z11" s="36">
        <v>0.2766447368421053</v>
      </c>
      <c r="AA11" s="37">
        <v>0.19233289646133683</v>
      </c>
      <c r="AB11" s="38">
        <v>0.173884297520661</v>
      </c>
      <c r="AD11" s="285"/>
    </row>
    <row r="12" spans="1:30" s="145" customFormat="1" ht="13.5" customHeight="1">
      <c r="A12" s="354"/>
      <c r="B12" s="139" t="s">
        <v>7</v>
      </c>
      <c r="C12" s="43"/>
      <c r="D12" s="44">
        <v>7</v>
      </c>
      <c r="E12" s="44">
        <v>2</v>
      </c>
      <c r="F12" s="44">
        <v>4</v>
      </c>
      <c r="G12" s="44">
        <v>4</v>
      </c>
      <c r="H12" s="44"/>
      <c r="I12" s="62"/>
      <c r="J12" s="40">
        <v>17</v>
      </c>
      <c r="K12" s="44">
        <v>10</v>
      </c>
      <c r="L12" s="62">
        <v>6</v>
      </c>
      <c r="M12" s="43">
        <v>866</v>
      </c>
      <c r="N12" s="44">
        <v>469</v>
      </c>
      <c r="O12" s="45">
        <v>587</v>
      </c>
      <c r="P12" s="46">
        <f t="shared" si="0"/>
        <v>0</v>
      </c>
      <c r="Q12" s="47">
        <f t="shared" si="1"/>
        <v>1.1666666666666667</v>
      </c>
      <c r="R12" s="47">
        <f t="shared" si="2"/>
        <v>0.4</v>
      </c>
      <c r="S12" s="47">
        <f t="shared" si="3"/>
        <v>0.36363636363636365</v>
      </c>
      <c r="T12" s="47">
        <f t="shared" si="4"/>
        <v>1</v>
      </c>
      <c r="U12" s="47">
        <f t="shared" si="5"/>
        <v>0</v>
      </c>
      <c r="V12" s="224">
        <f t="shared" si="6"/>
        <v>0</v>
      </c>
      <c r="W12" s="49">
        <f t="shared" si="7"/>
        <v>0.4594594594594595</v>
      </c>
      <c r="X12" s="63">
        <v>0.2564102564102564</v>
      </c>
      <c r="Y12" s="64">
        <v>0.15384615384615385</v>
      </c>
      <c r="Z12" s="50">
        <v>0.2847747451496218</v>
      </c>
      <c r="AA12" s="51">
        <v>0.15372009177318913</v>
      </c>
      <c r="AB12" s="52">
        <v>0.194177968905061</v>
      </c>
      <c r="AD12" s="285"/>
    </row>
    <row r="13" spans="1:30" s="145" customFormat="1" ht="13.5" customHeight="1">
      <c r="A13" s="352">
        <v>3</v>
      </c>
      <c r="B13" s="134" t="s">
        <v>8</v>
      </c>
      <c r="C13" s="29"/>
      <c r="D13" s="30">
        <v>3</v>
      </c>
      <c r="E13" s="30">
        <v>1</v>
      </c>
      <c r="F13" s="30">
        <v>7</v>
      </c>
      <c r="G13" s="30">
        <v>2</v>
      </c>
      <c r="H13" s="30"/>
      <c r="I13" s="54"/>
      <c r="J13" s="26">
        <v>13</v>
      </c>
      <c r="K13" s="30">
        <v>4</v>
      </c>
      <c r="L13" s="54">
        <v>6</v>
      </c>
      <c r="M13" s="29">
        <v>1008</v>
      </c>
      <c r="N13" s="30">
        <v>496</v>
      </c>
      <c r="O13" s="31">
        <v>601</v>
      </c>
      <c r="P13" s="32">
        <f t="shared" si="0"/>
        <v>0</v>
      </c>
      <c r="Q13" s="33">
        <f t="shared" si="1"/>
        <v>0.5</v>
      </c>
      <c r="R13" s="33">
        <f t="shared" si="2"/>
        <v>0.2</v>
      </c>
      <c r="S13" s="33">
        <f t="shared" si="3"/>
        <v>0.6363636363636364</v>
      </c>
      <c r="T13" s="33">
        <f t="shared" si="4"/>
        <v>0.5</v>
      </c>
      <c r="U13" s="33">
        <f t="shared" si="5"/>
        <v>0</v>
      </c>
      <c r="V13" s="223">
        <f t="shared" si="6"/>
        <v>0</v>
      </c>
      <c r="W13" s="35">
        <f t="shared" si="7"/>
        <v>0.35135135135135137</v>
      </c>
      <c r="X13" s="55">
        <v>0.10256410256410256</v>
      </c>
      <c r="Y13" s="56">
        <v>0.15384615384615385</v>
      </c>
      <c r="Z13" s="36">
        <v>0.33136094674556216</v>
      </c>
      <c r="AA13" s="37">
        <v>0.16251638269986893</v>
      </c>
      <c r="AB13" s="38">
        <v>0.198809130003308</v>
      </c>
      <c r="AD13" s="285"/>
    </row>
    <row r="14" spans="1:30" s="145" customFormat="1" ht="13.5" customHeight="1">
      <c r="A14" s="353">
        <v>3</v>
      </c>
      <c r="B14" s="134" t="s">
        <v>9</v>
      </c>
      <c r="C14" s="29"/>
      <c r="D14" s="30">
        <v>1</v>
      </c>
      <c r="E14" s="30">
        <v>1</v>
      </c>
      <c r="F14" s="30">
        <v>5</v>
      </c>
      <c r="G14" s="30">
        <v>8</v>
      </c>
      <c r="H14" s="30"/>
      <c r="I14" s="54"/>
      <c r="J14" s="26">
        <v>15</v>
      </c>
      <c r="K14" s="30">
        <v>1</v>
      </c>
      <c r="L14" s="54">
        <v>3</v>
      </c>
      <c r="M14" s="29">
        <v>1158</v>
      </c>
      <c r="N14" s="30">
        <v>411</v>
      </c>
      <c r="O14" s="31">
        <v>556</v>
      </c>
      <c r="P14" s="32">
        <f t="shared" si="0"/>
        <v>0</v>
      </c>
      <c r="Q14" s="33">
        <f t="shared" si="1"/>
        <v>0.16666666666666666</v>
      </c>
      <c r="R14" s="33">
        <f t="shared" si="2"/>
        <v>0.2</v>
      </c>
      <c r="S14" s="33">
        <f t="shared" si="3"/>
        <v>0.45454545454545453</v>
      </c>
      <c r="T14" s="33">
        <f t="shared" si="4"/>
        <v>2</v>
      </c>
      <c r="U14" s="33">
        <f t="shared" si="5"/>
        <v>0</v>
      </c>
      <c r="V14" s="34">
        <f t="shared" si="6"/>
        <v>0</v>
      </c>
      <c r="W14" s="35">
        <f t="shared" si="7"/>
        <v>0.40540540540540543</v>
      </c>
      <c r="X14" s="55">
        <v>0.02564102564102564</v>
      </c>
      <c r="Y14" s="56">
        <v>0.07692307692307693</v>
      </c>
      <c r="Z14" s="36">
        <v>0.3806706114398422</v>
      </c>
      <c r="AA14" s="37">
        <v>0.13466579292267367</v>
      </c>
      <c r="AB14" s="38">
        <v>0.183984116479153</v>
      </c>
      <c r="AD14" s="285"/>
    </row>
    <row r="15" spans="1:30" s="145" customFormat="1" ht="13.5" customHeight="1">
      <c r="A15" s="353"/>
      <c r="B15" s="134" t="s">
        <v>10</v>
      </c>
      <c r="C15" s="29"/>
      <c r="D15" s="30">
        <v>2</v>
      </c>
      <c r="E15" s="30">
        <v>4</v>
      </c>
      <c r="F15" s="30">
        <v>10</v>
      </c>
      <c r="G15" s="30">
        <v>11</v>
      </c>
      <c r="H15" s="30"/>
      <c r="I15" s="54"/>
      <c r="J15" s="26">
        <v>27</v>
      </c>
      <c r="K15" s="30">
        <v>1</v>
      </c>
      <c r="L15" s="54">
        <v>24</v>
      </c>
      <c r="M15" s="29">
        <v>1338</v>
      </c>
      <c r="N15" s="30">
        <v>387</v>
      </c>
      <c r="O15" s="31">
        <v>804</v>
      </c>
      <c r="P15" s="32">
        <f t="shared" si="0"/>
        <v>0</v>
      </c>
      <c r="Q15" s="33">
        <f t="shared" si="1"/>
        <v>0.3333333333333333</v>
      </c>
      <c r="R15" s="33">
        <f t="shared" si="2"/>
        <v>0.8</v>
      </c>
      <c r="S15" s="33">
        <f t="shared" si="3"/>
        <v>0.9090909090909091</v>
      </c>
      <c r="T15" s="33">
        <f t="shared" si="4"/>
        <v>2.75</v>
      </c>
      <c r="U15" s="33">
        <f t="shared" si="5"/>
        <v>0</v>
      </c>
      <c r="V15" s="34">
        <f t="shared" si="6"/>
        <v>0</v>
      </c>
      <c r="W15" s="35">
        <f t="shared" si="7"/>
        <v>0.7297297297297297</v>
      </c>
      <c r="X15" s="55">
        <v>0.02564102564102564</v>
      </c>
      <c r="Y15" s="56">
        <v>0.6153846153846154</v>
      </c>
      <c r="Z15" s="36">
        <v>0.44027640671273444</v>
      </c>
      <c r="AA15" s="37">
        <v>0.12701017394158187</v>
      </c>
      <c r="AB15" s="38">
        <v>0.265960965927886</v>
      </c>
      <c r="AD15" s="285"/>
    </row>
    <row r="16" spans="1:30" s="145" customFormat="1" ht="13.5" customHeight="1">
      <c r="A16" s="353"/>
      <c r="B16" s="134" t="s">
        <v>11</v>
      </c>
      <c r="C16" s="29"/>
      <c r="D16" s="30">
        <v>7</v>
      </c>
      <c r="E16" s="30">
        <v>6</v>
      </c>
      <c r="F16" s="30">
        <v>4</v>
      </c>
      <c r="G16" s="30">
        <v>10</v>
      </c>
      <c r="H16" s="30"/>
      <c r="I16" s="54"/>
      <c r="J16" s="26">
        <v>27</v>
      </c>
      <c r="K16" s="30">
        <v>2</v>
      </c>
      <c r="L16" s="54">
        <v>9</v>
      </c>
      <c r="M16" s="29">
        <v>1180</v>
      </c>
      <c r="N16" s="30">
        <v>395</v>
      </c>
      <c r="O16" s="31">
        <v>725</v>
      </c>
      <c r="P16" s="32">
        <f t="shared" si="0"/>
        <v>0</v>
      </c>
      <c r="Q16" s="33">
        <f t="shared" si="1"/>
        <v>1.1666666666666667</v>
      </c>
      <c r="R16" s="33">
        <f t="shared" si="2"/>
        <v>1.2</v>
      </c>
      <c r="S16" s="33">
        <f t="shared" si="3"/>
        <v>0.36363636363636365</v>
      </c>
      <c r="T16" s="33">
        <f t="shared" si="4"/>
        <v>2.5</v>
      </c>
      <c r="U16" s="33">
        <f t="shared" si="5"/>
        <v>0</v>
      </c>
      <c r="V16" s="34">
        <f t="shared" si="6"/>
        <v>0</v>
      </c>
      <c r="W16" s="35">
        <f t="shared" si="7"/>
        <v>0.7297297297297297</v>
      </c>
      <c r="X16" s="55">
        <v>0.05128205128205128</v>
      </c>
      <c r="Y16" s="56">
        <v>0.23076923076923078</v>
      </c>
      <c r="Z16" s="36">
        <v>0.3881578947368421</v>
      </c>
      <c r="AA16" s="37">
        <v>0.12950819672131147</v>
      </c>
      <c r="AB16" s="38">
        <v>0.239907346128392</v>
      </c>
      <c r="AD16" s="285"/>
    </row>
    <row r="17" spans="1:30" s="145" customFormat="1" ht="13.5" customHeight="1">
      <c r="A17" s="354"/>
      <c r="B17" s="139" t="s">
        <v>12</v>
      </c>
      <c r="C17" s="29">
        <v>1</v>
      </c>
      <c r="D17" s="30">
        <v>3</v>
      </c>
      <c r="E17" s="30">
        <v>2</v>
      </c>
      <c r="F17" s="30">
        <v>10</v>
      </c>
      <c r="G17" s="30">
        <v>9</v>
      </c>
      <c r="H17" s="30">
        <v>0</v>
      </c>
      <c r="I17" s="54">
        <v>0</v>
      </c>
      <c r="J17" s="26">
        <v>25</v>
      </c>
      <c r="K17" s="30">
        <v>5</v>
      </c>
      <c r="L17" s="54">
        <v>8</v>
      </c>
      <c r="M17" s="29">
        <v>1188</v>
      </c>
      <c r="N17" s="30">
        <v>457</v>
      </c>
      <c r="O17" s="31">
        <v>828</v>
      </c>
      <c r="P17" s="32">
        <f t="shared" si="0"/>
        <v>0.3333333333333333</v>
      </c>
      <c r="Q17" s="33">
        <f t="shared" si="1"/>
        <v>0.5</v>
      </c>
      <c r="R17" s="33">
        <f t="shared" si="2"/>
        <v>0.4</v>
      </c>
      <c r="S17" s="33">
        <f t="shared" si="3"/>
        <v>0.9090909090909091</v>
      </c>
      <c r="T17" s="33">
        <f t="shared" si="4"/>
        <v>2.25</v>
      </c>
      <c r="U17" s="33">
        <f t="shared" si="5"/>
        <v>0</v>
      </c>
      <c r="V17" s="34">
        <f t="shared" si="6"/>
        <v>0</v>
      </c>
      <c r="W17" s="35">
        <f t="shared" si="7"/>
        <v>0.6756756756756757</v>
      </c>
      <c r="X17" s="55">
        <v>0.1282051282051282</v>
      </c>
      <c r="Y17" s="56">
        <v>0.20512820512820512</v>
      </c>
      <c r="Z17" s="36">
        <v>0.3958680439853382</v>
      </c>
      <c r="AA17" s="37">
        <v>0.14900554287577436</v>
      </c>
      <c r="AB17" s="38">
        <v>0.273990734612839</v>
      </c>
      <c r="AD17" s="285"/>
    </row>
    <row r="18" spans="1:30" s="150" customFormat="1" ht="13.5" customHeight="1">
      <c r="A18" s="352">
        <v>4</v>
      </c>
      <c r="B18" s="144" t="s">
        <v>13</v>
      </c>
      <c r="C18" s="85">
        <v>0</v>
      </c>
      <c r="D18" s="86">
        <v>2</v>
      </c>
      <c r="E18" s="86">
        <v>1</v>
      </c>
      <c r="F18" s="86">
        <v>10</v>
      </c>
      <c r="G18" s="86">
        <v>7</v>
      </c>
      <c r="H18" s="86">
        <v>0</v>
      </c>
      <c r="I18" s="87">
        <v>0</v>
      </c>
      <c r="J18" s="219">
        <v>20</v>
      </c>
      <c r="K18" s="86">
        <v>2</v>
      </c>
      <c r="L18" s="68">
        <v>23</v>
      </c>
      <c r="M18" s="85">
        <v>1152</v>
      </c>
      <c r="N18" s="86">
        <v>449</v>
      </c>
      <c r="O18" s="69">
        <v>825</v>
      </c>
      <c r="P18" s="88">
        <f t="shared" si="0"/>
        <v>0</v>
      </c>
      <c r="Q18" s="89">
        <f t="shared" si="1"/>
        <v>0.3333333333333333</v>
      </c>
      <c r="R18" s="89">
        <f t="shared" si="2"/>
        <v>0.2</v>
      </c>
      <c r="S18" s="89">
        <f t="shared" si="3"/>
        <v>0.9090909090909091</v>
      </c>
      <c r="T18" s="89">
        <f t="shared" si="4"/>
        <v>1.75</v>
      </c>
      <c r="U18" s="89">
        <f t="shared" si="5"/>
        <v>0</v>
      </c>
      <c r="V18" s="222">
        <f t="shared" si="6"/>
        <v>0</v>
      </c>
      <c r="W18" s="91">
        <f t="shared" si="7"/>
        <v>0.5405405405405406</v>
      </c>
      <c r="X18" s="89">
        <v>0.05405405405405406</v>
      </c>
      <c r="Y18" s="71">
        <v>0.5897435897435898</v>
      </c>
      <c r="Z18" s="147">
        <v>0.38323353293413176</v>
      </c>
      <c r="AA18" s="148">
        <v>0.14639713074665797</v>
      </c>
      <c r="AB18" s="59">
        <v>0.272998014559894</v>
      </c>
      <c r="AD18" s="309"/>
    </row>
    <row r="19" spans="1:30" s="150" customFormat="1" ht="13.5" customHeight="1">
      <c r="A19" s="353"/>
      <c r="B19" s="134" t="s">
        <v>14</v>
      </c>
      <c r="C19" s="78">
        <v>2</v>
      </c>
      <c r="D19" s="79">
        <v>1</v>
      </c>
      <c r="E19" s="79">
        <v>2</v>
      </c>
      <c r="F19" s="79">
        <v>18</v>
      </c>
      <c r="G19" s="79">
        <v>5</v>
      </c>
      <c r="H19" s="79">
        <v>1</v>
      </c>
      <c r="I19" s="80">
        <v>0</v>
      </c>
      <c r="J19" s="26">
        <v>29</v>
      </c>
      <c r="K19" s="79">
        <v>4</v>
      </c>
      <c r="L19" s="54">
        <v>17</v>
      </c>
      <c r="M19" s="78">
        <v>1152</v>
      </c>
      <c r="N19" s="79">
        <v>518</v>
      </c>
      <c r="O19" s="31">
        <v>771</v>
      </c>
      <c r="P19" s="32">
        <f t="shared" si="0"/>
        <v>0.6666666666666666</v>
      </c>
      <c r="Q19" s="33">
        <f t="shared" si="1"/>
        <v>0.16666666666666666</v>
      </c>
      <c r="R19" s="33">
        <f t="shared" si="2"/>
        <v>0.4</v>
      </c>
      <c r="S19" s="33">
        <f t="shared" si="3"/>
        <v>1.6363636363636365</v>
      </c>
      <c r="T19" s="33">
        <f t="shared" si="4"/>
        <v>1.25</v>
      </c>
      <c r="U19" s="33">
        <f t="shared" si="5"/>
        <v>0.25</v>
      </c>
      <c r="V19" s="223">
        <f t="shared" si="6"/>
        <v>0</v>
      </c>
      <c r="W19" s="35">
        <f t="shared" si="7"/>
        <v>0.7837837837837838</v>
      </c>
      <c r="X19" s="33">
        <v>0.10810810810810811</v>
      </c>
      <c r="Y19" s="56">
        <v>0.4358974358974359</v>
      </c>
      <c r="Z19" s="136">
        <v>0.38323353293413176</v>
      </c>
      <c r="AA19" s="137">
        <v>0.16872964169381108</v>
      </c>
      <c r="AB19" s="38">
        <v>0.255044657624876</v>
      </c>
      <c r="AD19" s="309"/>
    </row>
    <row r="20" spans="1:30" s="150" customFormat="1" ht="13.5" customHeight="1">
      <c r="A20" s="353"/>
      <c r="B20" s="134" t="s">
        <v>15</v>
      </c>
      <c r="C20" s="78">
        <v>1</v>
      </c>
      <c r="D20" s="79">
        <v>1</v>
      </c>
      <c r="E20" s="79">
        <v>1</v>
      </c>
      <c r="F20" s="79">
        <v>23</v>
      </c>
      <c r="G20" s="79">
        <v>4</v>
      </c>
      <c r="H20" s="79">
        <v>0</v>
      </c>
      <c r="I20" s="80">
        <v>0</v>
      </c>
      <c r="J20" s="26">
        <v>30</v>
      </c>
      <c r="K20" s="79">
        <v>3</v>
      </c>
      <c r="L20" s="54">
        <v>24</v>
      </c>
      <c r="M20" s="78">
        <v>1449</v>
      </c>
      <c r="N20" s="79">
        <v>592</v>
      </c>
      <c r="O20" s="31">
        <v>932</v>
      </c>
      <c r="P20" s="32">
        <f t="shared" si="0"/>
        <v>0.3333333333333333</v>
      </c>
      <c r="Q20" s="33">
        <f t="shared" si="1"/>
        <v>0.16666666666666666</v>
      </c>
      <c r="R20" s="33">
        <f t="shared" si="2"/>
        <v>0.2</v>
      </c>
      <c r="S20" s="33">
        <f t="shared" si="3"/>
        <v>2.090909090909091</v>
      </c>
      <c r="T20" s="33">
        <f t="shared" si="4"/>
        <v>1</v>
      </c>
      <c r="U20" s="33">
        <f t="shared" si="5"/>
        <v>0</v>
      </c>
      <c r="V20" s="223">
        <f t="shared" si="6"/>
        <v>0</v>
      </c>
      <c r="W20" s="35">
        <f t="shared" si="7"/>
        <v>0.8108108108108109</v>
      </c>
      <c r="X20" s="33">
        <v>0.08108108108108109</v>
      </c>
      <c r="Y20" s="56">
        <v>0.6153846153846154</v>
      </c>
      <c r="Z20" s="136">
        <v>0.48091603053435117</v>
      </c>
      <c r="AA20" s="137">
        <v>0.19295958279009126</v>
      </c>
      <c r="AB20" s="38">
        <v>0.308405029781602</v>
      </c>
      <c r="AD20" s="309"/>
    </row>
    <row r="21" spans="1:30" s="150" customFormat="1" ht="13.5" customHeight="1">
      <c r="A21" s="354"/>
      <c r="B21" s="134" t="s">
        <v>16</v>
      </c>
      <c r="C21" s="78">
        <v>0</v>
      </c>
      <c r="D21" s="79">
        <v>3</v>
      </c>
      <c r="E21" s="79">
        <v>3</v>
      </c>
      <c r="F21" s="79">
        <v>24</v>
      </c>
      <c r="G21" s="79">
        <v>3</v>
      </c>
      <c r="H21" s="79">
        <v>1</v>
      </c>
      <c r="I21" s="80">
        <v>0</v>
      </c>
      <c r="J21" s="26">
        <v>34</v>
      </c>
      <c r="K21" s="79">
        <v>7</v>
      </c>
      <c r="L21" s="54">
        <v>17</v>
      </c>
      <c r="M21" s="78">
        <v>1504</v>
      </c>
      <c r="N21" s="79">
        <v>743</v>
      </c>
      <c r="O21" s="31">
        <v>1130</v>
      </c>
      <c r="P21" s="32">
        <f t="shared" si="0"/>
        <v>0</v>
      </c>
      <c r="Q21" s="33">
        <f t="shared" si="1"/>
        <v>0.5</v>
      </c>
      <c r="R21" s="33">
        <f t="shared" si="2"/>
        <v>0.6</v>
      </c>
      <c r="S21" s="33">
        <f t="shared" si="3"/>
        <v>2.1818181818181817</v>
      </c>
      <c r="T21" s="33">
        <f t="shared" si="4"/>
        <v>0.75</v>
      </c>
      <c r="U21" s="33">
        <f t="shared" si="5"/>
        <v>0.25</v>
      </c>
      <c r="V21" s="223">
        <f t="shared" si="6"/>
        <v>0</v>
      </c>
      <c r="W21" s="35">
        <f t="shared" si="7"/>
        <v>0.918918918918919</v>
      </c>
      <c r="X21" s="33">
        <v>0.1891891891891892</v>
      </c>
      <c r="Y21" s="56">
        <v>0.4358974358974359</v>
      </c>
      <c r="Z21" s="136">
        <v>0.5290186422792824</v>
      </c>
      <c r="AA21" s="137">
        <v>0.2424934725848564</v>
      </c>
      <c r="AB21" s="38">
        <v>0.373924553275976</v>
      </c>
      <c r="AD21" s="309"/>
    </row>
    <row r="22" spans="1:30" s="150" customFormat="1" ht="13.5" customHeight="1">
      <c r="A22" s="352">
        <v>5</v>
      </c>
      <c r="B22" s="144" t="s">
        <v>17</v>
      </c>
      <c r="C22" s="85">
        <v>0</v>
      </c>
      <c r="D22" s="86">
        <v>6</v>
      </c>
      <c r="E22" s="86">
        <v>6</v>
      </c>
      <c r="F22" s="86">
        <v>25</v>
      </c>
      <c r="G22" s="86">
        <v>6</v>
      </c>
      <c r="H22" s="86">
        <v>0</v>
      </c>
      <c r="I22" s="87">
        <v>0</v>
      </c>
      <c r="J22" s="219">
        <v>43</v>
      </c>
      <c r="K22" s="86">
        <v>4</v>
      </c>
      <c r="L22" s="68">
        <v>17</v>
      </c>
      <c r="M22" s="85">
        <v>1343</v>
      </c>
      <c r="N22" s="86">
        <v>658</v>
      </c>
      <c r="O22" s="69">
        <v>1098</v>
      </c>
      <c r="P22" s="88">
        <f t="shared" si="0"/>
        <v>0</v>
      </c>
      <c r="Q22" s="89">
        <f t="shared" si="1"/>
        <v>1</v>
      </c>
      <c r="R22" s="89">
        <f t="shared" si="2"/>
        <v>1.2</v>
      </c>
      <c r="S22" s="89">
        <f t="shared" si="3"/>
        <v>2.272727272727273</v>
      </c>
      <c r="T22" s="89">
        <f t="shared" si="4"/>
        <v>1.5</v>
      </c>
      <c r="U22" s="89">
        <f t="shared" si="5"/>
        <v>0</v>
      </c>
      <c r="V22" s="222">
        <f t="shared" si="6"/>
        <v>0</v>
      </c>
      <c r="W22" s="91">
        <f t="shared" si="7"/>
        <v>1.162162162162162</v>
      </c>
      <c r="X22" s="89">
        <v>0.10810810810810811</v>
      </c>
      <c r="Y22" s="71">
        <v>0.4358974358974359</v>
      </c>
      <c r="Z22" s="147">
        <v>0.45112529392005374</v>
      </c>
      <c r="AA22" s="148">
        <v>0.21447196870925683</v>
      </c>
      <c r="AB22" s="59">
        <v>0.364541832669323</v>
      </c>
      <c r="AD22" s="309"/>
    </row>
    <row r="23" spans="1:30" s="150" customFormat="1" ht="13.5" customHeight="1">
      <c r="A23" s="353">
        <v>5</v>
      </c>
      <c r="B23" s="134" t="s">
        <v>18</v>
      </c>
      <c r="C23" s="78">
        <v>0</v>
      </c>
      <c r="D23" s="79">
        <v>1</v>
      </c>
      <c r="E23" s="79">
        <v>1</v>
      </c>
      <c r="F23" s="79">
        <v>27</v>
      </c>
      <c r="G23" s="79">
        <v>3</v>
      </c>
      <c r="H23" s="79">
        <v>0</v>
      </c>
      <c r="I23" s="80">
        <v>0</v>
      </c>
      <c r="J23" s="26">
        <v>32</v>
      </c>
      <c r="K23" s="79">
        <v>6</v>
      </c>
      <c r="L23" s="54">
        <v>8</v>
      </c>
      <c r="M23" s="78">
        <v>1940</v>
      </c>
      <c r="N23" s="79">
        <v>837</v>
      </c>
      <c r="O23" s="31">
        <v>783</v>
      </c>
      <c r="P23" s="32">
        <f t="shared" si="0"/>
        <v>0</v>
      </c>
      <c r="Q23" s="33">
        <f t="shared" si="1"/>
        <v>0.16666666666666666</v>
      </c>
      <c r="R23" s="33">
        <f t="shared" si="2"/>
        <v>0.2</v>
      </c>
      <c r="S23" s="33">
        <f t="shared" si="3"/>
        <v>2.4545454545454546</v>
      </c>
      <c r="T23" s="33">
        <f t="shared" si="4"/>
        <v>0.75</v>
      </c>
      <c r="U23" s="33">
        <f t="shared" si="5"/>
        <v>0</v>
      </c>
      <c r="V23" s="34">
        <f t="shared" si="6"/>
        <v>0</v>
      </c>
      <c r="W23" s="35">
        <f t="shared" si="7"/>
        <v>0.8648648648648649</v>
      </c>
      <c r="X23" s="33">
        <v>0.16216216216216217</v>
      </c>
      <c r="Y23" s="56">
        <v>0.20512820512820512</v>
      </c>
      <c r="Z23" s="136">
        <v>0.6451612903225806</v>
      </c>
      <c r="AA23" s="137">
        <v>0.27254965809182674</v>
      </c>
      <c r="AB23" s="38">
        <v>0.259271523178808</v>
      </c>
      <c r="AD23" s="309"/>
    </row>
    <row r="24" spans="1:30" s="150" customFormat="1" ht="13.5" customHeight="1">
      <c r="A24" s="353"/>
      <c r="B24" s="134" t="s">
        <v>19</v>
      </c>
      <c r="C24" s="78">
        <v>0</v>
      </c>
      <c r="D24" s="79">
        <v>4</v>
      </c>
      <c r="E24" s="79">
        <v>3</v>
      </c>
      <c r="F24" s="79">
        <v>17</v>
      </c>
      <c r="G24" s="79">
        <v>2</v>
      </c>
      <c r="H24" s="79">
        <v>0</v>
      </c>
      <c r="I24" s="80">
        <v>0</v>
      </c>
      <c r="J24" s="26">
        <v>26</v>
      </c>
      <c r="K24" s="79">
        <v>18</v>
      </c>
      <c r="L24" s="54">
        <v>23</v>
      </c>
      <c r="M24" s="78">
        <v>2020</v>
      </c>
      <c r="N24" s="79">
        <v>931</v>
      </c>
      <c r="O24" s="31">
        <v>1195</v>
      </c>
      <c r="P24" s="32">
        <f t="shared" si="0"/>
        <v>0</v>
      </c>
      <c r="Q24" s="33">
        <f t="shared" si="1"/>
        <v>0.6666666666666666</v>
      </c>
      <c r="R24" s="33">
        <f t="shared" si="2"/>
        <v>0.6</v>
      </c>
      <c r="S24" s="33">
        <f t="shared" si="3"/>
        <v>1.5454545454545454</v>
      </c>
      <c r="T24" s="33">
        <f t="shared" si="4"/>
        <v>0.5</v>
      </c>
      <c r="U24" s="33">
        <f t="shared" si="5"/>
        <v>0</v>
      </c>
      <c r="V24" s="34">
        <f t="shared" si="6"/>
        <v>0</v>
      </c>
      <c r="W24" s="35">
        <f t="shared" si="7"/>
        <v>0.7027027027027027</v>
      </c>
      <c r="X24" s="33">
        <v>0.4864864864864865</v>
      </c>
      <c r="Y24" s="56">
        <v>0.5897435897435898</v>
      </c>
      <c r="Z24" s="136">
        <v>0.6713193752077102</v>
      </c>
      <c r="AA24" s="137">
        <v>0.303158580267014</v>
      </c>
      <c r="AB24" s="38">
        <v>0.394780310538487</v>
      </c>
      <c r="AD24" s="309"/>
    </row>
    <row r="25" spans="1:30" s="150" customFormat="1" ht="13.5" customHeight="1">
      <c r="A25" s="354"/>
      <c r="B25" s="139" t="s">
        <v>20</v>
      </c>
      <c r="C25" s="81">
        <v>1</v>
      </c>
      <c r="D25" s="82">
        <v>3</v>
      </c>
      <c r="E25" s="82">
        <v>4</v>
      </c>
      <c r="F25" s="82">
        <v>42</v>
      </c>
      <c r="G25" s="82">
        <v>12</v>
      </c>
      <c r="H25" s="82">
        <v>0</v>
      </c>
      <c r="I25" s="83">
        <v>2</v>
      </c>
      <c r="J25" s="40">
        <v>64</v>
      </c>
      <c r="K25" s="82">
        <v>4</v>
      </c>
      <c r="L25" s="62">
        <v>23</v>
      </c>
      <c r="M25" s="81">
        <v>3236</v>
      </c>
      <c r="N25" s="82">
        <v>1283</v>
      </c>
      <c r="O25" s="45">
        <v>1296</v>
      </c>
      <c r="P25" s="46">
        <f t="shared" si="0"/>
        <v>0.3333333333333333</v>
      </c>
      <c r="Q25" s="47">
        <f t="shared" si="1"/>
        <v>0.5</v>
      </c>
      <c r="R25" s="47">
        <f t="shared" si="2"/>
        <v>0.8</v>
      </c>
      <c r="S25" s="47">
        <f t="shared" si="3"/>
        <v>3.8181818181818183</v>
      </c>
      <c r="T25" s="47">
        <f t="shared" si="4"/>
        <v>3</v>
      </c>
      <c r="U25" s="47">
        <f t="shared" si="5"/>
        <v>0</v>
      </c>
      <c r="V25" s="48">
        <f t="shared" si="6"/>
        <v>0.5</v>
      </c>
      <c r="W25" s="49">
        <f t="shared" si="7"/>
        <v>1.7297297297297298</v>
      </c>
      <c r="X25" s="47">
        <v>0.10810810810810811</v>
      </c>
      <c r="Y25" s="64">
        <v>0.5897435897435898</v>
      </c>
      <c r="Z25" s="141">
        <v>1.0715231788079471</v>
      </c>
      <c r="AA25" s="142">
        <v>0.4176432291666667</v>
      </c>
      <c r="AB25" s="52">
        <v>0.42885506287227</v>
      </c>
      <c r="AD25" s="309"/>
    </row>
    <row r="26" spans="1:30" s="150" customFormat="1" ht="13.5" customHeight="1">
      <c r="A26" s="352">
        <v>6</v>
      </c>
      <c r="B26" s="134" t="s">
        <v>21</v>
      </c>
      <c r="C26" s="78">
        <v>0</v>
      </c>
      <c r="D26" s="79">
        <v>1</v>
      </c>
      <c r="E26" s="79">
        <v>7</v>
      </c>
      <c r="F26" s="79">
        <v>53</v>
      </c>
      <c r="G26" s="79">
        <v>11</v>
      </c>
      <c r="H26" s="79">
        <v>0</v>
      </c>
      <c r="I26" s="80">
        <v>1</v>
      </c>
      <c r="J26" s="26">
        <v>73</v>
      </c>
      <c r="K26" s="79">
        <v>12</v>
      </c>
      <c r="L26" s="54">
        <v>27</v>
      </c>
      <c r="M26" s="78">
        <v>3766</v>
      </c>
      <c r="N26" s="79">
        <v>1418</v>
      </c>
      <c r="O26" s="31">
        <v>1686</v>
      </c>
      <c r="P26" s="32">
        <f t="shared" si="0"/>
        <v>0</v>
      </c>
      <c r="Q26" s="33">
        <f t="shared" si="1"/>
        <v>0.16666666666666666</v>
      </c>
      <c r="R26" s="33">
        <f t="shared" si="2"/>
        <v>1.4</v>
      </c>
      <c r="S26" s="33">
        <f t="shared" si="3"/>
        <v>4.818181818181818</v>
      </c>
      <c r="T26" s="33">
        <f t="shared" si="4"/>
        <v>2.75</v>
      </c>
      <c r="U26" s="33">
        <f t="shared" si="5"/>
        <v>0</v>
      </c>
      <c r="V26" s="34">
        <f t="shared" si="6"/>
        <v>0.25</v>
      </c>
      <c r="W26" s="35">
        <f t="shared" si="7"/>
        <v>1.972972972972973</v>
      </c>
      <c r="X26" s="33">
        <v>0.32432432432432434</v>
      </c>
      <c r="Y26" s="56">
        <v>0.6923076923076923</v>
      </c>
      <c r="Z26" s="136">
        <v>1.2457823354283823</v>
      </c>
      <c r="AA26" s="137">
        <v>0.4614383338756915</v>
      </c>
      <c r="AB26" s="38">
        <v>0.557539682539683</v>
      </c>
      <c r="AD26" s="309"/>
    </row>
    <row r="27" spans="1:30" s="150" customFormat="1" ht="13.5" customHeight="1">
      <c r="A27" s="353">
        <v>6</v>
      </c>
      <c r="B27" s="134" t="s">
        <v>22</v>
      </c>
      <c r="C27" s="78">
        <v>0</v>
      </c>
      <c r="D27" s="79">
        <v>1</v>
      </c>
      <c r="E27" s="79">
        <v>2</v>
      </c>
      <c r="F27" s="79">
        <v>54</v>
      </c>
      <c r="G27" s="79">
        <v>12</v>
      </c>
      <c r="H27" s="79">
        <v>0</v>
      </c>
      <c r="I27" s="80">
        <v>0</v>
      </c>
      <c r="J27" s="26">
        <v>69</v>
      </c>
      <c r="K27" s="79">
        <v>14</v>
      </c>
      <c r="L27" s="54">
        <v>20</v>
      </c>
      <c r="M27" s="78">
        <v>3915</v>
      </c>
      <c r="N27" s="79">
        <v>1627</v>
      </c>
      <c r="O27" s="31">
        <v>1814</v>
      </c>
      <c r="P27" s="32">
        <f t="shared" si="0"/>
        <v>0</v>
      </c>
      <c r="Q27" s="33">
        <f t="shared" si="1"/>
        <v>0.16666666666666666</v>
      </c>
      <c r="R27" s="33">
        <f t="shared" si="2"/>
        <v>0.4</v>
      </c>
      <c r="S27" s="33">
        <f t="shared" si="3"/>
        <v>4.909090909090909</v>
      </c>
      <c r="T27" s="33">
        <f t="shared" si="4"/>
        <v>3</v>
      </c>
      <c r="U27" s="33">
        <f t="shared" si="5"/>
        <v>0</v>
      </c>
      <c r="V27" s="223">
        <f t="shared" si="6"/>
        <v>0</v>
      </c>
      <c r="W27" s="35">
        <f t="shared" si="7"/>
        <v>1.864864864864865</v>
      </c>
      <c r="X27" s="33">
        <v>0.3783783783783784</v>
      </c>
      <c r="Y27" s="56">
        <v>0.5128205128205128</v>
      </c>
      <c r="Z27" s="136">
        <v>1.2963576158940397</v>
      </c>
      <c r="AA27" s="137">
        <v>0.5296223958333334</v>
      </c>
      <c r="AB27" s="38">
        <v>0.599867724867725</v>
      </c>
      <c r="AD27" s="309"/>
    </row>
    <row r="28" spans="1:30" s="150" customFormat="1" ht="13.5" customHeight="1">
      <c r="A28" s="353"/>
      <c r="B28" s="134" t="s">
        <v>23</v>
      </c>
      <c r="C28" s="78">
        <v>2</v>
      </c>
      <c r="D28" s="79">
        <v>2</v>
      </c>
      <c r="E28" s="79">
        <v>7</v>
      </c>
      <c r="F28" s="79">
        <v>43</v>
      </c>
      <c r="G28" s="79">
        <v>14</v>
      </c>
      <c r="H28" s="79">
        <v>2</v>
      </c>
      <c r="I28" s="80">
        <v>8</v>
      </c>
      <c r="J28" s="26">
        <v>78</v>
      </c>
      <c r="K28" s="79">
        <v>24</v>
      </c>
      <c r="L28" s="54">
        <v>13</v>
      </c>
      <c r="M28" s="78">
        <v>4003</v>
      </c>
      <c r="N28" s="79">
        <v>1731</v>
      </c>
      <c r="O28" s="31">
        <v>1857</v>
      </c>
      <c r="P28" s="32">
        <f t="shared" si="0"/>
        <v>0.6666666666666666</v>
      </c>
      <c r="Q28" s="33">
        <f t="shared" si="1"/>
        <v>0.3333333333333333</v>
      </c>
      <c r="R28" s="33">
        <f t="shared" si="2"/>
        <v>1.4</v>
      </c>
      <c r="S28" s="33">
        <f t="shared" si="3"/>
        <v>3.909090909090909</v>
      </c>
      <c r="T28" s="33">
        <f t="shared" si="4"/>
        <v>3.5</v>
      </c>
      <c r="U28" s="33">
        <f t="shared" si="5"/>
        <v>0.5</v>
      </c>
      <c r="V28" s="223">
        <f t="shared" si="6"/>
        <v>2</v>
      </c>
      <c r="W28" s="35">
        <f t="shared" si="7"/>
        <v>2.108108108108108</v>
      </c>
      <c r="X28" s="33">
        <v>0.6486486486486487</v>
      </c>
      <c r="Y28" s="56">
        <v>0.3333333333333333</v>
      </c>
      <c r="Z28" s="136">
        <v>1.3241812768772743</v>
      </c>
      <c r="AA28" s="137">
        <v>0.5636600455877564</v>
      </c>
      <c r="AB28" s="38">
        <v>0.613681427627231</v>
      </c>
      <c r="AD28" s="309"/>
    </row>
    <row r="29" spans="1:30" s="150" customFormat="1" ht="13.5" customHeight="1">
      <c r="A29" s="353"/>
      <c r="B29" s="134" t="s">
        <v>24</v>
      </c>
      <c r="C29" s="78">
        <v>1</v>
      </c>
      <c r="D29" s="79">
        <v>3</v>
      </c>
      <c r="E29" s="79">
        <v>6</v>
      </c>
      <c r="F29" s="79">
        <v>37</v>
      </c>
      <c r="G29" s="79">
        <v>12</v>
      </c>
      <c r="H29" s="79">
        <v>0</v>
      </c>
      <c r="I29" s="80">
        <v>5</v>
      </c>
      <c r="J29" s="26">
        <v>64</v>
      </c>
      <c r="K29" s="79">
        <v>39</v>
      </c>
      <c r="L29" s="54">
        <v>15</v>
      </c>
      <c r="M29" s="78">
        <v>4102</v>
      </c>
      <c r="N29" s="79">
        <v>1963</v>
      </c>
      <c r="O29" s="31">
        <v>2536</v>
      </c>
      <c r="P29" s="32">
        <f t="shared" si="0"/>
        <v>0.3333333333333333</v>
      </c>
      <c r="Q29" s="33">
        <f t="shared" si="1"/>
        <v>0.5</v>
      </c>
      <c r="R29" s="33">
        <f t="shared" si="2"/>
        <v>1.2</v>
      </c>
      <c r="S29" s="33">
        <f t="shared" si="3"/>
        <v>3.3636363636363638</v>
      </c>
      <c r="T29" s="33">
        <f t="shared" si="4"/>
        <v>3</v>
      </c>
      <c r="U29" s="33">
        <f t="shared" si="5"/>
        <v>0</v>
      </c>
      <c r="V29" s="223">
        <f t="shared" si="6"/>
        <v>1.25</v>
      </c>
      <c r="W29" s="35">
        <f t="shared" si="7"/>
        <v>1.7297297297297298</v>
      </c>
      <c r="X29" s="33">
        <v>1.054054054054054</v>
      </c>
      <c r="Y29" s="56">
        <v>0.38461538461538464</v>
      </c>
      <c r="Z29" s="136">
        <v>1.3591782637508283</v>
      </c>
      <c r="AA29" s="137">
        <v>0.6389973958333334</v>
      </c>
      <c r="AB29" s="38">
        <v>0.838347107438017</v>
      </c>
      <c r="AD29" s="309"/>
    </row>
    <row r="30" spans="1:30" s="150" customFormat="1" ht="13.5" customHeight="1">
      <c r="A30" s="354"/>
      <c r="B30" s="139" t="s">
        <v>25</v>
      </c>
      <c r="C30" s="81">
        <v>0</v>
      </c>
      <c r="D30" s="82">
        <v>2</v>
      </c>
      <c r="E30" s="82">
        <v>5</v>
      </c>
      <c r="F30" s="82">
        <v>62</v>
      </c>
      <c r="G30" s="82">
        <v>23</v>
      </c>
      <c r="H30" s="82">
        <v>0</v>
      </c>
      <c r="I30" s="83">
        <v>2</v>
      </c>
      <c r="J30" s="40">
        <v>94</v>
      </c>
      <c r="K30" s="82">
        <v>30</v>
      </c>
      <c r="L30" s="62">
        <v>17</v>
      </c>
      <c r="M30" s="81">
        <v>3864</v>
      </c>
      <c r="N30" s="82">
        <v>1878</v>
      </c>
      <c r="O30" s="45">
        <v>2635</v>
      </c>
      <c r="P30" s="46">
        <f t="shared" si="0"/>
        <v>0</v>
      </c>
      <c r="Q30" s="47">
        <f t="shared" si="1"/>
        <v>0.3333333333333333</v>
      </c>
      <c r="R30" s="47">
        <f t="shared" si="2"/>
        <v>1</v>
      </c>
      <c r="S30" s="47">
        <f t="shared" si="3"/>
        <v>5.636363636363637</v>
      </c>
      <c r="T30" s="47">
        <f t="shared" si="4"/>
        <v>5.75</v>
      </c>
      <c r="U30" s="47">
        <f t="shared" si="5"/>
        <v>0</v>
      </c>
      <c r="V30" s="224">
        <f t="shared" si="6"/>
        <v>0.5</v>
      </c>
      <c r="W30" s="49">
        <f t="shared" si="7"/>
        <v>2.5405405405405403</v>
      </c>
      <c r="X30" s="47">
        <v>0.8108108108108109</v>
      </c>
      <c r="Y30" s="64">
        <v>0.4358974358974359</v>
      </c>
      <c r="Z30" s="141">
        <v>1.2807424593967518</v>
      </c>
      <c r="AA30" s="142">
        <v>0.611328125</v>
      </c>
      <c r="AB30" s="52">
        <v>0.871650678134304</v>
      </c>
      <c r="AD30" s="309"/>
    </row>
    <row r="31" spans="1:30" s="150" customFormat="1" ht="13.5" customHeight="1">
      <c r="A31" s="352">
        <v>7</v>
      </c>
      <c r="B31" s="144" t="s">
        <v>26</v>
      </c>
      <c r="C31" s="85">
        <v>1</v>
      </c>
      <c r="D31" s="86">
        <v>1</v>
      </c>
      <c r="E31" s="86">
        <v>5</v>
      </c>
      <c r="F31" s="86">
        <v>46</v>
      </c>
      <c r="G31" s="86">
        <v>24</v>
      </c>
      <c r="H31" s="86">
        <v>2</v>
      </c>
      <c r="I31" s="87">
        <v>2</v>
      </c>
      <c r="J31" s="219">
        <v>81</v>
      </c>
      <c r="K31" s="86">
        <v>26</v>
      </c>
      <c r="L31" s="68">
        <v>30</v>
      </c>
      <c r="M31" s="85">
        <v>3991</v>
      </c>
      <c r="N31" s="86">
        <v>1823</v>
      </c>
      <c r="O31" s="69">
        <v>2881</v>
      </c>
      <c r="P31" s="88">
        <f t="shared" si="0"/>
        <v>0.3333333333333333</v>
      </c>
      <c r="Q31" s="89">
        <f t="shared" si="1"/>
        <v>0.16666666666666666</v>
      </c>
      <c r="R31" s="89">
        <f t="shared" si="2"/>
        <v>1</v>
      </c>
      <c r="S31" s="89">
        <f t="shared" si="3"/>
        <v>4.181818181818182</v>
      </c>
      <c r="T31" s="89">
        <f t="shared" si="4"/>
        <v>6</v>
      </c>
      <c r="U31" s="89">
        <f t="shared" si="5"/>
        <v>0.5</v>
      </c>
      <c r="V31" s="90">
        <f t="shared" si="6"/>
        <v>0.5</v>
      </c>
      <c r="W31" s="91">
        <f t="shared" si="7"/>
        <v>2.189189189189189</v>
      </c>
      <c r="X31" s="89">
        <v>0.7027027027027027</v>
      </c>
      <c r="Y31" s="71">
        <v>0.7692307692307693</v>
      </c>
      <c r="Z31" s="147">
        <v>1.3267952127659575</v>
      </c>
      <c r="AA31" s="148">
        <v>0.5928455284552846</v>
      </c>
      <c r="AB31" s="59">
        <v>0.954289499834382</v>
      </c>
      <c r="AD31" s="309"/>
    </row>
    <row r="32" spans="1:30" s="150" customFormat="1" ht="13.5" customHeight="1">
      <c r="A32" s="353"/>
      <c r="B32" s="134" t="s">
        <v>27</v>
      </c>
      <c r="C32" s="78">
        <v>0</v>
      </c>
      <c r="D32" s="79">
        <v>0</v>
      </c>
      <c r="E32" s="79">
        <v>3</v>
      </c>
      <c r="F32" s="79">
        <v>41</v>
      </c>
      <c r="G32" s="79">
        <v>22</v>
      </c>
      <c r="H32" s="79">
        <v>1</v>
      </c>
      <c r="I32" s="80">
        <v>5</v>
      </c>
      <c r="J32" s="26">
        <v>72</v>
      </c>
      <c r="K32" s="79">
        <v>32</v>
      </c>
      <c r="L32" s="54">
        <v>23</v>
      </c>
      <c r="M32" s="78">
        <v>4427</v>
      </c>
      <c r="N32" s="79">
        <v>1977</v>
      </c>
      <c r="O32" s="31">
        <v>3281</v>
      </c>
      <c r="P32" s="32">
        <f t="shared" si="0"/>
        <v>0</v>
      </c>
      <c r="Q32" s="33">
        <f t="shared" si="1"/>
        <v>0</v>
      </c>
      <c r="R32" s="33">
        <f t="shared" si="2"/>
        <v>0.6</v>
      </c>
      <c r="S32" s="33">
        <f t="shared" si="3"/>
        <v>3.727272727272727</v>
      </c>
      <c r="T32" s="33">
        <f t="shared" si="4"/>
        <v>5.5</v>
      </c>
      <c r="U32" s="33">
        <f t="shared" si="5"/>
        <v>0.25</v>
      </c>
      <c r="V32" s="34">
        <f t="shared" si="6"/>
        <v>1.25</v>
      </c>
      <c r="W32" s="35">
        <f t="shared" si="7"/>
        <v>1.945945945945946</v>
      </c>
      <c r="X32" s="33">
        <v>0.8648648648648649</v>
      </c>
      <c r="Y32" s="56">
        <v>0.5897435897435898</v>
      </c>
      <c r="Z32" s="136">
        <v>1.4801069876295554</v>
      </c>
      <c r="AA32" s="137">
        <v>0.6435546875</v>
      </c>
      <c r="AB32" s="38">
        <v>1.08678370321298</v>
      </c>
      <c r="AD32" s="309"/>
    </row>
    <row r="33" spans="1:30" s="150" customFormat="1" ht="13.5" customHeight="1">
      <c r="A33" s="353"/>
      <c r="B33" s="134" t="s">
        <v>28</v>
      </c>
      <c r="C33" s="78">
        <v>3</v>
      </c>
      <c r="D33" s="79">
        <v>3</v>
      </c>
      <c r="E33" s="79">
        <v>1</v>
      </c>
      <c r="F33" s="79">
        <v>40</v>
      </c>
      <c r="G33" s="79">
        <v>18</v>
      </c>
      <c r="H33" s="79">
        <v>2</v>
      </c>
      <c r="I33" s="80">
        <v>1</v>
      </c>
      <c r="J33" s="26">
        <v>68</v>
      </c>
      <c r="K33" s="79">
        <v>31</v>
      </c>
      <c r="L33" s="54">
        <v>53</v>
      </c>
      <c r="M33" s="78">
        <v>3964</v>
      </c>
      <c r="N33" s="79">
        <v>1706</v>
      </c>
      <c r="O33" s="31">
        <v>3680</v>
      </c>
      <c r="P33" s="32">
        <f t="shared" si="0"/>
        <v>1</v>
      </c>
      <c r="Q33" s="33">
        <f t="shared" si="1"/>
        <v>0.5</v>
      </c>
      <c r="R33" s="33">
        <f t="shared" si="2"/>
        <v>0.2</v>
      </c>
      <c r="S33" s="33">
        <f t="shared" si="3"/>
        <v>3.6363636363636362</v>
      </c>
      <c r="T33" s="33">
        <f t="shared" si="4"/>
        <v>4.5</v>
      </c>
      <c r="U33" s="33">
        <f t="shared" si="5"/>
        <v>0.5</v>
      </c>
      <c r="V33" s="34">
        <f t="shared" si="6"/>
        <v>0.25</v>
      </c>
      <c r="W33" s="35">
        <f t="shared" si="7"/>
        <v>1.837837837837838</v>
      </c>
      <c r="X33" s="33">
        <v>0.8378378378378378</v>
      </c>
      <c r="Y33" s="56">
        <v>1.358974358974359</v>
      </c>
      <c r="Z33" s="136">
        <v>1.3178191489361701</v>
      </c>
      <c r="AA33" s="137">
        <v>0.5547967479674797</v>
      </c>
      <c r="AB33" s="38">
        <v>1.21652892561983</v>
      </c>
      <c r="AD33" s="309"/>
    </row>
    <row r="34" spans="1:30" s="150" customFormat="1" ht="13.5" customHeight="1">
      <c r="A34" s="354"/>
      <c r="B34" s="139" t="s">
        <v>29</v>
      </c>
      <c r="C34" s="81">
        <v>1</v>
      </c>
      <c r="D34" s="82">
        <v>2</v>
      </c>
      <c r="E34" s="82">
        <v>3</v>
      </c>
      <c r="F34" s="82">
        <v>32</v>
      </c>
      <c r="G34" s="82">
        <v>8</v>
      </c>
      <c r="H34" s="82">
        <v>3</v>
      </c>
      <c r="I34" s="83">
        <v>2</v>
      </c>
      <c r="J34" s="40">
        <v>51</v>
      </c>
      <c r="K34" s="82">
        <v>26</v>
      </c>
      <c r="L34" s="62">
        <v>42</v>
      </c>
      <c r="M34" s="81">
        <v>4045</v>
      </c>
      <c r="N34" s="82">
        <v>1672</v>
      </c>
      <c r="O34" s="45">
        <v>3279</v>
      </c>
      <c r="P34" s="46">
        <f t="shared" si="0"/>
        <v>0.3333333333333333</v>
      </c>
      <c r="Q34" s="47">
        <f t="shared" si="1"/>
        <v>0.3333333333333333</v>
      </c>
      <c r="R34" s="47">
        <f t="shared" si="2"/>
        <v>0.6</v>
      </c>
      <c r="S34" s="47">
        <f t="shared" si="3"/>
        <v>2.909090909090909</v>
      </c>
      <c r="T34" s="47">
        <f t="shared" si="4"/>
        <v>2</v>
      </c>
      <c r="U34" s="47">
        <f t="shared" si="5"/>
        <v>0.75</v>
      </c>
      <c r="V34" s="48">
        <f t="shared" si="6"/>
        <v>0.5</v>
      </c>
      <c r="W34" s="49">
        <f t="shared" si="7"/>
        <v>1.3783783783783783</v>
      </c>
      <c r="X34" s="47">
        <v>0.7027027027027027</v>
      </c>
      <c r="Y34" s="64">
        <v>1.0769230769230769</v>
      </c>
      <c r="Z34" s="141">
        <v>1.3443004320372216</v>
      </c>
      <c r="AA34" s="142">
        <v>0.543739837398374</v>
      </c>
      <c r="AB34" s="52">
        <v>1.08396694214876</v>
      </c>
      <c r="AD34" s="309"/>
    </row>
    <row r="35" spans="1:30" s="150" customFormat="1" ht="13.5" customHeight="1">
      <c r="A35" s="352">
        <v>8</v>
      </c>
      <c r="B35" s="144" t="s">
        <v>30</v>
      </c>
      <c r="C35" s="85">
        <v>2</v>
      </c>
      <c r="D35" s="86">
        <v>1</v>
      </c>
      <c r="E35" s="86">
        <v>2</v>
      </c>
      <c r="F35" s="86">
        <v>19</v>
      </c>
      <c r="G35" s="86">
        <v>8</v>
      </c>
      <c r="H35" s="86">
        <v>0</v>
      </c>
      <c r="I35" s="87">
        <v>2</v>
      </c>
      <c r="J35" s="219">
        <v>34</v>
      </c>
      <c r="K35" s="86">
        <v>31</v>
      </c>
      <c r="L35" s="68">
        <v>48</v>
      </c>
      <c r="M35" s="85">
        <v>3377</v>
      </c>
      <c r="N35" s="86">
        <v>1672</v>
      </c>
      <c r="O35" s="69">
        <v>3104</v>
      </c>
      <c r="P35" s="88">
        <f t="shared" si="0"/>
        <v>0.6666666666666666</v>
      </c>
      <c r="Q35" s="89">
        <f t="shared" si="1"/>
        <v>0.16666666666666666</v>
      </c>
      <c r="R35" s="89">
        <f t="shared" si="2"/>
        <v>0.4</v>
      </c>
      <c r="S35" s="89">
        <f t="shared" si="3"/>
        <v>1.7272727272727273</v>
      </c>
      <c r="T35" s="89">
        <f t="shared" si="4"/>
        <v>2</v>
      </c>
      <c r="U35" s="89">
        <f t="shared" si="5"/>
        <v>0</v>
      </c>
      <c r="V35" s="90">
        <f t="shared" si="6"/>
        <v>0.5</v>
      </c>
      <c r="W35" s="91">
        <f t="shared" si="7"/>
        <v>0.918918918918919</v>
      </c>
      <c r="X35" s="89">
        <v>0.8378378378378378</v>
      </c>
      <c r="Y35" s="71">
        <v>1.2307692307692308</v>
      </c>
      <c r="Z35" s="147">
        <v>1.1256666666666666</v>
      </c>
      <c r="AA35" s="148">
        <v>0.5440937194923527</v>
      </c>
      <c r="AB35" s="59">
        <v>1.02713434811383</v>
      </c>
      <c r="AD35" s="309"/>
    </row>
    <row r="36" spans="1:30" s="150" customFormat="1" ht="13.5" customHeight="1">
      <c r="A36" s="353">
        <v>8</v>
      </c>
      <c r="B36" s="134" t="s">
        <v>31</v>
      </c>
      <c r="C36" s="78">
        <v>1</v>
      </c>
      <c r="D36" s="79">
        <v>2</v>
      </c>
      <c r="E36" s="79">
        <v>1</v>
      </c>
      <c r="F36" s="79">
        <v>21</v>
      </c>
      <c r="G36" s="79">
        <v>5</v>
      </c>
      <c r="H36" s="79">
        <v>6</v>
      </c>
      <c r="I36" s="80">
        <v>0</v>
      </c>
      <c r="J36" s="26">
        <v>36</v>
      </c>
      <c r="K36" s="79">
        <v>56</v>
      </c>
      <c r="L36" s="54">
        <v>31</v>
      </c>
      <c r="M36" s="78">
        <v>2858</v>
      </c>
      <c r="N36" s="79">
        <v>1542</v>
      </c>
      <c r="O36" s="31">
        <v>2425</v>
      </c>
      <c r="P36" s="32">
        <f t="shared" si="0"/>
        <v>0.3333333333333333</v>
      </c>
      <c r="Q36" s="33">
        <f t="shared" si="1"/>
        <v>0.3333333333333333</v>
      </c>
      <c r="R36" s="33">
        <f t="shared" si="2"/>
        <v>0.2</v>
      </c>
      <c r="S36" s="33">
        <f t="shared" si="3"/>
        <v>1.9090909090909092</v>
      </c>
      <c r="T36" s="33">
        <f t="shared" si="4"/>
        <v>1.25</v>
      </c>
      <c r="U36" s="33">
        <f t="shared" si="5"/>
        <v>1.5</v>
      </c>
      <c r="V36" s="223">
        <f t="shared" si="6"/>
        <v>0</v>
      </c>
      <c r="W36" s="35">
        <f t="shared" si="7"/>
        <v>0.972972972972973</v>
      </c>
      <c r="X36" s="33">
        <v>1.5135135135135136</v>
      </c>
      <c r="Y36" s="56">
        <v>0.7948717948717948</v>
      </c>
      <c r="Z36" s="136">
        <v>1.0066924973582247</v>
      </c>
      <c r="AA36" s="137">
        <v>0.5060715457827372</v>
      </c>
      <c r="AB36" s="38">
        <v>0.803778588001326</v>
      </c>
      <c r="AD36" s="309"/>
    </row>
    <row r="37" spans="1:30" s="150" customFormat="1" ht="13.5" customHeight="1">
      <c r="A37" s="353"/>
      <c r="B37" s="134" t="s">
        <v>32</v>
      </c>
      <c r="C37" s="78">
        <v>0</v>
      </c>
      <c r="D37" s="79">
        <v>1</v>
      </c>
      <c r="E37" s="79">
        <v>1</v>
      </c>
      <c r="F37" s="79">
        <v>21</v>
      </c>
      <c r="G37" s="79">
        <v>3</v>
      </c>
      <c r="H37" s="79">
        <v>2</v>
      </c>
      <c r="I37" s="80">
        <v>3</v>
      </c>
      <c r="J37" s="26">
        <v>31</v>
      </c>
      <c r="K37" s="79">
        <v>32</v>
      </c>
      <c r="L37" s="54">
        <v>38</v>
      </c>
      <c r="M37" s="78">
        <v>2319</v>
      </c>
      <c r="N37" s="79">
        <v>1377</v>
      </c>
      <c r="O37" s="31">
        <v>1809</v>
      </c>
      <c r="P37" s="32">
        <f t="shared" si="0"/>
        <v>0</v>
      </c>
      <c r="Q37" s="33">
        <f t="shared" si="1"/>
        <v>0.16666666666666666</v>
      </c>
      <c r="R37" s="33">
        <f t="shared" si="2"/>
        <v>0.2</v>
      </c>
      <c r="S37" s="33">
        <f t="shared" si="3"/>
        <v>1.9090909090909092</v>
      </c>
      <c r="T37" s="33">
        <f t="shared" si="4"/>
        <v>0.75</v>
      </c>
      <c r="U37" s="33">
        <f t="shared" si="5"/>
        <v>0.5</v>
      </c>
      <c r="V37" s="223">
        <f t="shared" si="6"/>
        <v>0.75</v>
      </c>
      <c r="W37" s="35">
        <f t="shared" si="7"/>
        <v>0.8378378378378378</v>
      </c>
      <c r="X37" s="33">
        <v>0.8648648648648649</v>
      </c>
      <c r="Y37" s="56">
        <v>0.9743589743589743</v>
      </c>
      <c r="Z37" s="136">
        <v>0.7993795243019648</v>
      </c>
      <c r="AA37" s="137">
        <v>0.45191992123400065</v>
      </c>
      <c r="AB37" s="38">
        <v>0.619308456008216</v>
      </c>
      <c r="AD37" s="309"/>
    </row>
    <row r="38" spans="1:30" s="150" customFormat="1" ht="13.5" customHeight="1">
      <c r="A38" s="353"/>
      <c r="B38" s="134" t="s">
        <v>33</v>
      </c>
      <c r="C38" s="78">
        <v>0</v>
      </c>
      <c r="D38" s="79">
        <v>2</v>
      </c>
      <c r="E38" s="79">
        <v>3</v>
      </c>
      <c r="F38" s="79">
        <v>7</v>
      </c>
      <c r="G38" s="79">
        <v>0</v>
      </c>
      <c r="H38" s="79">
        <v>1</v>
      </c>
      <c r="I38" s="80">
        <v>0</v>
      </c>
      <c r="J38" s="26">
        <v>13</v>
      </c>
      <c r="K38" s="79">
        <v>40</v>
      </c>
      <c r="L38" s="54">
        <v>22</v>
      </c>
      <c r="M38" s="78">
        <v>2110</v>
      </c>
      <c r="N38" s="79">
        <v>1210</v>
      </c>
      <c r="O38" s="31">
        <v>1481</v>
      </c>
      <c r="P38" s="32">
        <f t="shared" si="0"/>
        <v>0</v>
      </c>
      <c r="Q38" s="33">
        <f t="shared" si="1"/>
        <v>0.3333333333333333</v>
      </c>
      <c r="R38" s="33">
        <f t="shared" si="2"/>
        <v>0.6</v>
      </c>
      <c r="S38" s="33">
        <f t="shared" si="3"/>
        <v>0.6363636363636364</v>
      </c>
      <c r="T38" s="33">
        <f t="shared" si="4"/>
        <v>0</v>
      </c>
      <c r="U38" s="33">
        <f t="shared" si="5"/>
        <v>0.25</v>
      </c>
      <c r="V38" s="223">
        <f t="shared" si="6"/>
        <v>0</v>
      </c>
      <c r="W38" s="35">
        <f t="shared" si="7"/>
        <v>0.35135135135135137</v>
      </c>
      <c r="X38" s="33">
        <v>1.0810810810810811</v>
      </c>
      <c r="Y38" s="56">
        <v>0.5641025641025641</v>
      </c>
      <c r="Z38" s="136">
        <v>0.7092436974789916</v>
      </c>
      <c r="AA38" s="137">
        <v>0.394393741851369</v>
      </c>
      <c r="AB38" s="38">
        <v>0.493831277092364</v>
      </c>
      <c r="AD38" s="309"/>
    </row>
    <row r="39" spans="1:30" s="150" customFormat="1" ht="13.5" customHeight="1">
      <c r="A39" s="354"/>
      <c r="B39" s="139" t="s">
        <v>34</v>
      </c>
      <c r="C39" s="81">
        <v>2</v>
      </c>
      <c r="D39" s="82">
        <v>0</v>
      </c>
      <c r="E39" s="82">
        <v>3</v>
      </c>
      <c r="F39" s="82">
        <v>5</v>
      </c>
      <c r="G39" s="82">
        <v>2</v>
      </c>
      <c r="H39" s="82">
        <v>2</v>
      </c>
      <c r="I39" s="83">
        <v>0</v>
      </c>
      <c r="J39" s="40">
        <v>14</v>
      </c>
      <c r="K39" s="82">
        <v>34</v>
      </c>
      <c r="L39" s="62">
        <v>15</v>
      </c>
      <c r="M39" s="81">
        <v>1986</v>
      </c>
      <c r="N39" s="82">
        <v>1142</v>
      </c>
      <c r="O39" s="45">
        <v>1266</v>
      </c>
      <c r="P39" s="46">
        <f t="shared" si="0"/>
        <v>0.6666666666666666</v>
      </c>
      <c r="Q39" s="47">
        <f t="shared" si="1"/>
        <v>0</v>
      </c>
      <c r="R39" s="47">
        <f t="shared" si="2"/>
        <v>0.6</v>
      </c>
      <c r="S39" s="47">
        <f t="shared" si="3"/>
        <v>0.45454545454545453</v>
      </c>
      <c r="T39" s="47">
        <f t="shared" si="4"/>
        <v>0.5</v>
      </c>
      <c r="U39" s="47">
        <f t="shared" si="5"/>
        <v>0.5</v>
      </c>
      <c r="V39" s="224">
        <f t="shared" si="6"/>
        <v>0</v>
      </c>
      <c r="W39" s="49">
        <f t="shared" si="7"/>
        <v>0.3783783783783784</v>
      </c>
      <c r="X39" s="47">
        <v>0.918918918918919</v>
      </c>
      <c r="Y39" s="64">
        <v>0.38461538461538464</v>
      </c>
      <c r="Z39" s="141">
        <v>0.6642140468227424</v>
      </c>
      <c r="AA39" s="142">
        <v>0.3718658417453598</v>
      </c>
      <c r="AB39" s="52">
        <v>0.419066534260179</v>
      </c>
      <c r="AD39" s="309"/>
    </row>
    <row r="40" spans="1:30" s="150" customFormat="1" ht="13.5" customHeight="1">
      <c r="A40" s="352">
        <v>9</v>
      </c>
      <c r="B40" s="144" t="s">
        <v>35</v>
      </c>
      <c r="C40" s="85">
        <v>0</v>
      </c>
      <c r="D40" s="86">
        <v>0</v>
      </c>
      <c r="E40" s="86">
        <v>2</v>
      </c>
      <c r="F40" s="86">
        <v>7</v>
      </c>
      <c r="G40" s="86">
        <v>1</v>
      </c>
      <c r="H40" s="86">
        <v>0</v>
      </c>
      <c r="I40" s="87">
        <v>1</v>
      </c>
      <c r="J40" s="219">
        <v>11</v>
      </c>
      <c r="K40" s="86">
        <v>34</v>
      </c>
      <c r="L40" s="68">
        <v>11</v>
      </c>
      <c r="M40" s="85">
        <v>2080</v>
      </c>
      <c r="N40" s="86">
        <v>1037</v>
      </c>
      <c r="O40" s="69">
        <v>1014</v>
      </c>
      <c r="P40" s="88">
        <f t="shared" si="0"/>
        <v>0</v>
      </c>
      <c r="Q40" s="89">
        <f t="shared" si="1"/>
        <v>0</v>
      </c>
      <c r="R40" s="89">
        <f t="shared" si="2"/>
        <v>0.4</v>
      </c>
      <c r="S40" s="89">
        <f t="shared" si="3"/>
        <v>0.6363636363636364</v>
      </c>
      <c r="T40" s="89">
        <f t="shared" si="4"/>
        <v>0.25</v>
      </c>
      <c r="U40" s="89">
        <f t="shared" si="5"/>
        <v>0</v>
      </c>
      <c r="V40" s="90">
        <f t="shared" si="6"/>
        <v>0.25</v>
      </c>
      <c r="W40" s="91">
        <f t="shared" si="7"/>
        <v>0.2972972972972973</v>
      </c>
      <c r="X40" s="89">
        <v>0.918918918918919</v>
      </c>
      <c r="Y40" s="71">
        <v>0.28205128205128205</v>
      </c>
      <c r="Z40" s="147">
        <v>0.6926406926406926</v>
      </c>
      <c r="AA40" s="148">
        <v>0.33767502442201236</v>
      </c>
      <c r="AB40" s="59">
        <v>0.335206611570248</v>
      </c>
      <c r="AD40" s="309"/>
    </row>
    <row r="41" spans="1:30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3</v>
      </c>
      <c r="F41" s="79">
        <v>6</v>
      </c>
      <c r="G41" s="79">
        <v>1</v>
      </c>
      <c r="H41" s="79">
        <v>1</v>
      </c>
      <c r="I41" s="80">
        <v>2</v>
      </c>
      <c r="J41" s="26">
        <v>13</v>
      </c>
      <c r="K41" s="79">
        <v>30</v>
      </c>
      <c r="L41" s="54">
        <v>10</v>
      </c>
      <c r="M41" s="78">
        <v>1688</v>
      </c>
      <c r="N41" s="79">
        <v>1063</v>
      </c>
      <c r="O41" s="31">
        <v>884</v>
      </c>
      <c r="P41" s="32">
        <f t="shared" si="0"/>
        <v>0</v>
      </c>
      <c r="Q41" s="33">
        <f t="shared" si="1"/>
        <v>0</v>
      </c>
      <c r="R41" s="33">
        <f t="shared" si="2"/>
        <v>0.6</v>
      </c>
      <c r="S41" s="33">
        <f t="shared" si="3"/>
        <v>0.5454545454545454</v>
      </c>
      <c r="T41" s="33">
        <f t="shared" si="4"/>
        <v>0.25</v>
      </c>
      <c r="U41" s="33">
        <f t="shared" si="5"/>
        <v>0.25</v>
      </c>
      <c r="V41" s="34">
        <f t="shared" si="6"/>
        <v>0.5</v>
      </c>
      <c r="W41" s="35">
        <f t="shared" si="7"/>
        <v>0.35135135135135137</v>
      </c>
      <c r="X41" s="33">
        <v>0.8108108108108109</v>
      </c>
      <c r="Y41" s="56">
        <v>0.2564102564102564</v>
      </c>
      <c r="Z41" s="136">
        <v>0.5662529352566253</v>
      </c>
      <c r="AA41" s="137">
        <v>0.3465927616563417</v>
      </c>
      <c r="AB41" s="38">
        <v>0.292134831460674</v>
      </c>
      <c r="AD41" s="309"/>
    </row>
    <row r="42" spans="1:30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2</v>
      </c>
      <c r="F42" s="79">
        <v>0</v>
      </c>
      <c r="G42" s="79">
        <v>0</v>
      </c>
      <c r="H42" s="79">
        <v>0</v>
      </c>
      <c r="I42" s="80">
        <v>0</v>
      </c>
      <c r="J42" s="26">
        <v>2</v>
      </c>
      <c r="K42" s="79">
        <v>14</v>
      </c>
      <c r="L42" s="54">
        <v>7</v>
      </c>
      <c r="M42" s="78">
        <v>1185</v>
      </c>
      <c r="N42" s="79">
        <v>727</v>
      </c>
      <c r="O42" s="31">
        <v>671</v>
      </c>
      <c r="P42" s="32">
        <f t="shared" si="0"/>
        <v>0</v>
      </c>
      <c r="Q42" s="33">
        <f t="shared" si="1"/>
        <v>0</v>
      </c>
      <c r="R42" s="33">
        <f t="shared" si="2"/>
        <v>0.4</v>
      </c>
      <c r="S42" s="33">
        <f t="shared" si="3"/>
        <v>0</v>
      </c>
      <c r="T42" s="33">
        <f t="shared" si="4"/>
        <v>0</v>
      </c>
      <c r="U42" s="33">
        <f t="shared" si="5"/>
        <v>0</v>
      </c>
      <c r="V42" s="34">
        <f t="shared" si="6"/>
        <v>0</v>
      </c>
      <c r="W42" s="35">
        <f t="shared" si="7"/>
        <v>0.05405405405405406</v>
      </c>
      <c r="X42" s="33">
        <v>0.3783783783783784</v>
      </c>
      <c r="Y42" s="56">
        <v>0.1794871794871795</v>
      </c>
      <c r="Z42" s="136">
        <v>0.3963210702341137</v>
      </c>
      <c r="AA42" s="137">
        <v>0.2367307066102247</v>
      </c>
      <c r="AB42" s="38">
        <v>0.222480106100796</v>
      </c>
      <c r="AD42" s="309"/>
    </row>
    <row r="43" spans="1:30" s="150" customFormat="1" ht="13.5" customHeight="1">
      <c r="A43" s="354"/>
      <c r="B43" s="139" t="s">
        <v>38</v>
      </c>
      <c r="C43" s="81">
        <v>0</v>
      </c>
      <c r="D43" s="82">
        <v>0</v>
      </c>
      <c r="E43" s="82">
        <v>1</v>
      </c>
      <c r="F43" s="82">
        <v>3</v>
      </c>
      <c r="G43" s="82">
        <v>0</v>
      </c>
      <c r="H43" s="82">
        <v>0</v>
      </c>
      <c r="I43" s="83">
        <v>0</v>
      </c>
      <c r="J43" s="40">
        <v>4</v>
      </c>
      <c r="K43" s="82">
        <v>23</v>
      </c>
      <c r="L43" s="62">
        <v>0</v>
      </c>
      <c r="M43" s="81">
        <v>1048</v>
      </c>
      <c r="N43" s="82">
        <v>680</v>
      </c>
      <c r="O43" s="45">
        <v>470</v>
      </c>
      <c r="P43" s="46">
        <f t="shared" si="0"/>
        <v>0</v>
      </c>
      <c r="Q43" s="47">
        <f t="shared" si="1"/>
        <v>0</v>
      </c>
      <c r="R43" s="47">
        <f t="shared" si="2"/>
        <v>0.2</v>
      </c>
      <c r="S43" s="47">
        <f t="shared" si="3"/>
        <v>0.2727272727272727</v>
      </c>
      <c r="T43" s="47">
        <f t="shared" si="4"/>
        <v>0</v>
      </c>
      <c r="U43" s="47">
        <f t="shared" si="5"/>
        <v>0</v>
      </c>
      <c r="V43" s="48">
        <f t="shared" si="6"/>
        <v>0</v>
      </c>
      <c r="W43" s="49">
        <f t="shared" si="7"/>
        <v>0.10810810810810811</v>
      </c>
      <c r="X43" s="47">
        <v>0.6216216216216216</v>
      </c>
      <c r="Y43" s="64">
        <v>0</v>
      </c>
      <c r="Z43" s="141">
        <v>0.34794156706507307</v>
      </c>
      <c r="AA43" s="142">
        <v>0.22121014964216004</v>
      </c>
      <c r="AB43" s="52">
        <v>0.155732273028496</v>
      </c>
      <c r="AD43" s="309"/>
    </row>
    <row r="44" spans="1:30" s="150" customFormat="1" ht="13.5" customHeight="1">
      <c r="A44" s="352">
        <v>10</v>
      </c>
      <c r="B44" s="144" t="s">
        <v>39</v>
      </c>
      <c r="C44" s="85">
        <v>0</v>
      </c>
      <c r="D44" s="86">
        <v>0</v>
      </c>
      <c r="E44" s="86">
        <v>0</v>
      </c>
      <c r="F44" s="86">
        <v>2</v>
      </c>
      <c r="G44" s="86">
        <v>1</v>
      </c>
      <c r="H44" s="86">
        <v>0</v>
      </c>
      <c r="I44" s="87">
        <v>0</v>
      </c>
      <c r="J44" s="219">
        <v>3</v>
      </c>
      <c r="K44" s="86">
        <v>7</v>
      </c>
      <c r="L44" s="68">
        <v>5</v>
      </c>
      <c r="M44" s="85">
        <v>905</v>
      </c>
      <c r="N44" s="86">
        <v>577</v>
      </c>
      <c r="O44" s="69">
        <v>500</v>
      </c>
      <c r="P44" s="88">
        <f t="shared" si="0"/>
        <v>0</v>
      </c>
      <c r="Q44" s="89">
        <f t="shared" si="1"/>
        <v>0</v>
      </c>
      <c r="R44" s="89">
        <f t="shared" si="2"/>
        <v>0</v>
      </c>
      <c r="S44" s="89">
        <f t="shared" si="3"/>
        <v>0.18181818181818182</v>
      </c>
      <c r="T44" s="89">
        <f t="shared" si="4"/>
        <v>0.25</v>
      </c>
      <c r="U44" s="89">
        <f t="shared" si="5"/>
        <v>0</v>
      </c>
      <c r="V44" s="90">
        <f t="shared" si="6"/>
        <v>0</v>
      </c>
      <c r="W44" s="91">
        <f t="shared" si="7"/>
        <v>0.08108108108108109</v>
      </c>
      <c r="X44" s="89">
        <v>0.1891891891891892</v>
      </c>
      <c r="Y44" s="71">
        <v>0.1282051282051282</v>
      </c>
      <c r="Z44" s="147">
        <v>0.3036912751677852</v>
      </c>
      <c r="AA44" s="148">
        <v>0.18800912349299445</v>
      </c>
      <c r="AB44" s="59">
        <v>0.165398610651671</v>
      </c>
      <c r="AD44" s="309"/>
    </row>
    <row r="45" spans="1:30" s="150" customFormat="1" ht="13.5" customHeight="1">
      <c r="A45" s="353">
        <v>10</v>
      </c>
      <c r="B45" s="134" t="s">
        <v>40</v>
      </c>
      <c r="C45" s="78">
        <v>0</v>
      </c>
      <c r="D45" s="79">
        <v>1</v>
      </c>
      <c r="E45" s="79">
        <v>0</v>
      </c>
      <c r="F45" s="79">
        <v>3</v>
      </c>
      <c r="G45" s="79">
        <v>0</v>
      </c>
      <c r="H45" s="79">
        <v>0</v>
      </c>
      <c r="I45" s="80">
        <v>0</v>
      </c>
      <c r="J45" s="26">
        <v>4</v>
      </c>
      <c r="K45" s="79">
        <v>8</v>
      </c>
      <c r="L45" s="54">
        <v>3</v>
      </c>
      <c r="M45" s="78">
        <v>766</v>
      </c>
      <c r="N45" s="79">
        <v>512</v>
      </c>
      <c r="O45" s="31">
        <v>412</v>
      </c>
      <c r="P45" s="32">
        <f t="shared" si="0"/>
        <v>0</v>
      </c>
      <c r="Q45" s="33">
        <f t="shared" si="1"/>
        <v>0.16666666666666666</v>
      </c>
      <c r="R45" s="33">
        <f t="shared" si="2"/>
        <v>0</v>
      </c>
      <c r="S45" s="33">
        <f t="shared" si="3"/>
        <v>0.2727272727272727</v>
      </c>
      <c r="T45" s="33">
        <f t="shared" si="4"/>
        <v>0</v>
      </c>
      <c r="U45" s="33">
        <f t="shared" si="5"/>
        <v>0</v>
      </c>
      <c r="V45" s="223">
        <f t="shared" si="6"/>
        <v>0</v>
      </c>
      <c r="W45" s="35">
        <f t="shared" si="7"/>
        <v>0.10810810810810811</v>
      </c>
      <c r="X45" s="33">
        <v>0.21621621621621623</v>
      </c>
      <c r="Y45" s="56">
        <v>0.07692307692307693</v>
      </c>
      <c r="Z45" s="136">
        <v>0.25473894246757567</v>
      </c>
      <c r="AA45" s="137">
        <v>0.1666124308493329</v>
      </c>
      <c r="AB45" s="38">
        <v>0.135570911484041</v>
      </c>
      <c r="AD45" s="309"/>
    </row>
    <row r="46" spans="1:30" s="150" customFormat="1" ht="13.5" customHeight="1">
      <c r="A46" s="353"/>
      <c r="B46" s="134" t="s">
        <v>41</v>
      </c>
      <c r="C46" s="78">
        <v>0</v>
      </c>
      <c r="D46" s="79">
        <v>0</v>
      </c>
      <c r="E46" s="79">
        <v>3</v>
      </c>
      <c r="F46" s="79">
        <v>1</v>
      </c>
      <c r="G46" s="79">
        <v>0</v>
      </c>
      <c r="H46" s="79">
        <v>0</v>
      </c>
      <c r="I46" s="80">
        <v>0</v>
      </c>
      <c r="J46" s="26">
        <v>4</v>
      </c>
      <c r="K46" s="79">
        <v>4</v>
      </c>
      <c r="L46" s="54">
        <v>2</v>
      </c>
      <c r="M46" s="78">
        <v>786</v>
      </c>
      <c r="N46" s="79">
        <v>495</v>
      </c>
      <c r="O46" s="31">
        <v>333</v>
      </c>
      <c r="P46" s="32">
        <f t="shared" si="0"/>
        <v>0</v>
      </c>
      <c r="Q46" s="33">
        <f t="shared" si="1"/>
        <v>0</v>
      </c>
      <c r="R46" s="33">
        <f t="shared" si="2"/>
        <v>0.6</v>
      </c>
      <c r="S46" s="33">
        <f t="shared" si="3"/>
        <v>0.09090909090909091</v>
      </c>
      <c r="T46" s="33">
        <f t="shared" si="4"/>
        <v>0</v>
      </c>
      <c r="U46" s="33">
        <f t="shared" si="5"/>
        <v>0</v>
      </c>
      <c r="V46" s="223">
        <f t="shared" si="6"/>
        <v>0</v>
      </c>
      <c r="W46" s="35">
        <f t="shared" si="7"/>
        <v>0.10810810810810811</v>
      </c>
      <c r="X46" s="33">
        <v>0.10810810810810811</v>
      </c>
      <c r="Y46" s="56">
        <v>0.05128205128205128</v>
      </c>
      <c r="Z46" s="136">
        <v>0.2607830126078301</v>
      </c>
      <c r="AA46" s="137">
        <v>0.16102797657774887</v>
      </c>
      <c r="AB46" s="38">
        <v>0.110337972166998</v>
      </c>
      <c r="AD46" s="309"/>
    </row>
    <row r="47" spans="1:30" s="150" customFormat="1" ht="13.5" customHeight="1">
      <c r="A47" s="354"/>
      <c r="B47" s="139" t="s">
        <v>42</v>
      </c>
      <c r="C47" s="81">
        <v>0</v>
      </c>
      <c r="D47" s="82">
        <v>0</v>
      </c>
      <c r="E47" s="82">
        <v>3</v>
      </c>
      <c r="F47" s="82">
        <v>0</v>
      </c>
      <c r="G47" s="82">
        <v>0</v>
      </c>
      <c r="H47" s="82">
        <v>0</v>
      </c>
      <c r="I47" s="83">
        <v>0</v>
      </c>
      <c r="J47" s="40">
        <v>3</v>
      </c>
      <c r="K47" s="82">
        <v>2</v>
      </c>
      <c r="L47" s="62">
        <v>0</v>
      </c>
      <c r="M47" s="81">
        <v>835</v>
      </c>
      <c r="N47" s="82">
        <v>544</v>
      </c>
      <c r="O47" s="45">
        <v>357</v>
      </c>
      <c r="P47" s="46">
        <f t="shared" si="0"/>
        <v>0</v>
      </c>
      <c r="Q47" s="47">
        <f t="shared" si="1"/>
        <v>0</v>
      </c>
      <c r="R47" s="47">
        <f t="shared" si="2"/>
        <v>0.6</v>
      </c>
      <c r="S47" s="47">
        <f t="shared" si="3"/>
        <v>0</v>
      </c>
      <c r="T47" s="47">
        <f t="shared" si="4"/>
        <v>0</v>
      </c>
      <c r="U47" s="47">
        <f t="shared" si="5"/>
        <v>0</v>
      </c>
      <c r="V47" s="224">
        <f t="shared" si="6"/>
        <v>0</v>
      </c>
      <c r="W47" s="49">
        <f t="shared" si="7"/>
        <v>0.08108108108108109</v>
      </c>
      <c r="X47" s="47">
        <v>0.05405405405405406</v>
      </c>
      <c r="Y47" s="64">
        <v>0</v>
      </c>
      <c r="Z47" s="141">
        <v>0.2769485903814262</v>
      </c>
      <c r="AA47" s="142">
        <v>0.17696811971372803</v>
      </c>
      <c r="AB47" s="52">
        <v>0.118172790466733</v>
      </c>
      <c r="AD47" s="309"/>
    </row>
    <row r="48" spans="1:30" s="150" customFormat="1" ht="13.5" customHeight="1">
      <c r="A48" s="352">
        <v>11</v>
      </c>
      <c r="B48" s="144" t="s">
        <v>43</v>
      </c>
      <c r="C48" s="85">
        <v>0</v>
      </c>
      <c r="D48" s="86">
        <v>0</v>
      </c>
      <c r="E48" s="86">
        <v>1</v>
      </c>
      <c r="F48" s="86">
        <v>1</v>
      </c>
      <c r="G48" s="86">
        <v>1</v>
      </c>
      <c r="H48" s="86">
        <v>0</v>
      </c>
      <c r="I48" s="87">
        <v>0</v>
      </c>
      <c r="J48" s="219">
        <v>3</v>
      </c>
      <c r="K48" s="86">
        <v>4</v>
      </c>
      <c r="L48" s="68">
        <v>0</v>
      </c>
      <c r="M48" s="85">
        <v>897</v>
      </c>
      <c r="N48" s="86">
        <v>544</v>
      </c>
      <c r="O48" s="69">
        <v>363</v>
      </c>
      <c r="P48" s="88">
        <f t="shared" si="0"/>
        <v>0</v>
      </c>
      <c r="Q48" s="89">
        <f t="shared" si="1"/>
        <v>0</v>
      </c>
      <c r="R48" s="89">
        <f t="shared" si="2"/>
        <v>0.2</v>
      </c>
      <c r="S48" s="89">
        <f t="shared" si="3"/>
        <v>0.09090909090909091</v>
      </c>
      <c r="T48" s="89">
        <f t="shared" si="4"/>
        <v>0.25</v>
      </c>
      <c r="U48" s="89">
        <f t="shared" si="5"/>
        <v>0</v>
      </c>
      <c r="V48" s="222">
        <f t="shared" si="6"/>
        <v>0</v>
      </c>
      <c r="W48" s="91">
        <f t="shared" si="7"/>
        <v>0.08108108108108109</v>
      </c>
      <c r="X48" s="89">
        <v>0.10810810810810811</v>
      </c>
      <c r="Y48" s="71">
        <v>0</v>
      </c>
      <c r="Z48" s="147">
        <v>0.29890036654448515</v>
      </c>
      <c r="AA48" s="148">
        <v>0.17691056910569106</v>
      </c>
      <c r="AB48" s="59">
        <v>0.120318196884322</v>
      </c>
      <c r="AD48" s="309"/>
    </row>
    <row r="49" spans="1:30" s="150" customFormat="1" ht="13.5" customHeight="1">
      <c r="A49" s="353">
        <v>11</v>
      </c>
      <c r="B49" s="134" t="s">
        <v>44</v>
      </c>
      <c r="C49" s="78">
        <v>0</v>
      </c>
      <c r="D49" s="79">
        <v>0</v>
      </c>
      <c r="E49" s="79">
        <v>1</v>
      </c>
      <c r="F49" s="79">
        <v>0</v>
      </c>
      <c r="G49" s="79">
        <v>0</v>
      </c>
      <c r="H49" s="79">
        <v>0</v>
      </c>
      <c r="I49" s="80">
        <v>1</v>
      </c>
      <c r="J49" s="26">
        <v>2</v>
      </c>
      <c r="K49" s="79">
        <v>9</v>
      </c>
      <c r="L49" s="80">
        <v>0</v>
      </c>
      <c r="M49" s="78">
        <v>945</v>
      </c>
      <c r="N49" s="79">
        <v>693</v>
      </c>
      <c r="O49" s="31">
        <v>372</v>
      </c>
      <c r="P49" s="32">
        <f t="shared" si="0"/>
        <v>0</v>
      </c>
      <c r="Q49" s="33">
        <f t="shared" si="1"/>
        <v>0</v>
      </c>
      <c r="R49" s="33">
        <f t="shared" si="2"/>
        <v>0.2</v>
      </c>
      <c r="S49" s="33">
        <f t="shared" si="3"/>
        <v>0</v>
      </c>
      <c r="T49" s="33">
        <f t="shared" si="4"/>
        <v>0</v>
      </c>
      <c r="U49" s="33">
        <f t="shared" si="5"/>
        <v>0</v>
      </c>
      <c r="V49" s="34">
        <f t="shared" si="6"/>
        <v>0.25</v>
      </c>
      <c r="W49" s="35">
        <f t="shared" si="7"/>
        <v>0.05405405405405406</v>
      </c>
      <c r="X49" s="33">
        <v>0.24324324324324326</v>
      </c>
      <c r="Y49" s="56">
        <v>0</v>
      </c>
      <c r="Z49" s="136">
        <v>0.31416223404255317</v>
      </c>
      <c r="AA49" s="137">
        <v>0.2253658536585366</v>
      </c>
      <c r="AB49" s="38">
        <v>0.122893954410307</v>
      </c>
      <c r="AD49" s="309"/>
    </row>
    <row r="50" spans="1:30" s="150" customFormat="1" ht="13.5" customHeight="1">
      <c r="A50" s="353"/>
      <c r="B50" s="134" t="s">
        <v>45</v>
      </c>
      <c r="C50" s="78">
        <v>0</v>
      </c>
      <c r="D50" s="79">
        <v>0</v>
      </c>
      <c r="E50" s="79">
        <v>2</v>
      </c>
      <c r="F50" s="79">
        <v>0</v>
      </c>
      <c r="G50" s="79">
        <v>0</v>
      </c>
      <c r="H50" s="79">
        <v>0</v>
      </c>
      <c r="I50" s="80">
        <v>0</v>
      </c>
      <c r="J50" s="26">
        <v>2</v>
      </c>
      <c r="K50" s="79">
        <v>10</v>
      </c>
      <c r="L50" s="80">
        <v>1</v>
      </c>
      <c r="M50" s="78">
        <v>988</v>
      </c>
      <c r="N50" s="79">
        <v>717</v>
      </c>
      <c r="O50" s="135">
        <v>449</v>
      </c>
      <c r="P50" s="32">
        <f t="shared" si="0"/>
        <v>0</v>
      </c>
      <c r="Q50" s="33">
        <f t="shared" si="1"/>
        <v>0</v>
      </c>
      <c r="R50" s="33">
        <f t="shared" si="2"/>
        <v>0.4</v>
      </c>
      <c r="S50" s="33">
        <f t="shared" si="3"/>
        <v>0</v>
      </c>
      <c r="T50" s="33">
        <f t="shared" si="4"/>
        <v>0</v>
      </c>
      <c r="U50" s="33">
        <f t="shared" si="5"/>
        <v>0</v>
      </c>
      <c r="V50" s="34">
        <f t="shared" si="6"/>
        <v>0</v>
      </c>
      <c r="W50" s="35">
        <f t="shared" si="7"/>
        <v>0.05405405405405406</v>
      </c>
      <c r="X50" s="33">
        <v>0.2702702702702703</v>
      </c>
      <c r="Y50" s="56">
        <v>0.02564102564102564</v>
      </c>
      <c r="Z50" s="136">
        <v>0.32791237968801856</v>
      </c>
      <c r="AA50" s="137">
        <v>0.2334744382937154</v>
      </c>
      <c r="AB50" s="138">
        <v>0.148331681532871</v>
      </c>
      <c r="AD50" s="309"/>
    </row>
    <row r="51" spans="1:30" s="150" customFormat="1" ht="13.5" customHeight="1">
      <c r="A51" s="353"/>
      <c r="B51" s="134" t="s">
        <v>46</v>
      </c>
      <c r="C51" s="78">
        <v>0</v>
      </c>
      <c r="D51" s="79">
        <v>0</v>
      </c>
      <c r="E51" s="79">
        <v>1</v>
      </c>
      <c r="F51" s="79">
        <v>5</v>
      </c>
      <c r="G51" s="79">
        <v>1</v>
      </c>
      <c r="H51" s="79">
        <v>0</v>
      </c>
      <c r="I51" s="80">
        <v>0</v>
      </c>
      <c r="J51" s="26">
        <v>7</v>
      </c>
      <c r="K51" s="79">
        <v>23</v>
      </c>
      <c r="L51" s="80">
        <v>0</v>
      </c>
      <c r="M51" s="78">
        <v>1059</v>
      </c>
      <c r="N51" s="79">
        <v>837</v>
      </c>
      <c r="O51" s="135">
        <v>526</v>
      </c>
      <c r="P51" s="32">
        <f t="shared" si="0"/>
        <v>0</v>
      </c>
      <c r="Q51" s="33">
        <f t="shared" si="1"/>
        <v>0</v>
      </c>
      <c r="R51" s="33">
        <f t="shared" si="2"/>
        <v>0.2</v>
      </c>
      <c r="S51" s="33">
        <f t="shared" si="3"/>
        <v>0.45454545454545453</v>
      </c>
      <c r="T51" s="33">
        <f t="shared" si="4"/>
        <v>0.25</v>
      </c>
      <c r="U51" s="33">
        <f t="shared" si="5"/>
        <v>0</v>
      </c>
      <c r="V51" s="34">
        <f t="shared" si="6"/>
        <v>0</v>
      </c>
      <c r="W51" s="35">
        <f t="shared" si="7"/>
        <v>0.1891891891891892</v>
      </c>
      <c r="X51" s="33">
        <v>0.6216216216216216</v>
      </c>
      <c r="Y51" s="34">
        <v>0</v>
      </c>
      <c r="Z51" s="136">
        <v>0.35136031851360316</v>
      </c>
      <c r="AA51" s="137">
        <v>0.27228366948601174</v>
      </c>
      <c r="AB51" s="138">
        <v>0.174114531612049</v>
      </c>
      <c r="AD51" s="309"/>
    </row>
    <row r="52" spans="1:30" s="150" customFormat="1" ht="13.5" customHeight="1">
      <c r="A52" s="354"/>
      <c r="B52" s="139" t="s">
        <v>47</v>
      </c>
      <c r="C52" s="81">
        <v>1</v>
      </c>
      <c r="D52" s="82">
        <v>0</v>
      </c>
      <c r="E52" s="82">
        <v>4</v>
      </c>
      <c r="F52" s="82">
        <v>2</v>
      </c>
      <c r="G52" s="82">
        <v>2</v>
      </c>
      <c r="H52" s="82">
        <v>0</v>
      </c>
      <c r="I52" s="83">
        <v>0</v>
      </c>
      <c r="J52" s="40">
        <v>9</v>
      </c>
      <c r="K52" s="82">
        <v>20</v>
      </c>
      <c r="L52" s="83">
        <v>3</v>
      </c>
      <c r="M52" s="81">
        <v>1284</v>
      </c>
      <c r="N52" s="82">
        <v>1056</v>
      </c>
      <c r="O52" s="140">
        <v>583</v>
      </c>
      <c r="P52" s="46">
        <f t="shared" si="0"/>
        <v>0.3333333333333333</v>
      </c>
      <c r="Q52" s="47">
        <f t="shared" si="1"/>
        <v>0</v>
      </c>
      <c r="R52" s="47">
        <f t="shared" si="2"/>
        <v>0.8</v>
      </c>
      <c r="S52" s="47">
        <f t="shared" si="3"/>
        <v>0.18181818181818182</v>
      </c>
      <c r="T52" s="47">
        <f t="shared" si="4"/>
        <v>0.5</v>
      </c>
      <c r="U52" s="47">
        <f t="shared" si="5"/>
        <v>0</v>
      </c>
      <c r="V52" s="48">
        <f t="shared" si="6"/>
        <v>0</v>
      </c>
      <c r="W52" s="49">
        <f t="shared" si="7"/>
        <v>0.24324324324324326</v>
      </c>
      <c r="X52" s="47">
        <v>0.5405405405405406</v>
      </c>
      <c r="Y52" s="48">
        <v>0.07692307692307693</v>
      </c>
      <c r="Z52" s="141">
        <v>0.42587064676616915</v>
      </c>
      <c r="AA52" s="142">
        <v>0.3434146341463415</v>
      </c>
      <c r="AB52" s="143">
        <v>0.192854780019848</v>
      </c>
      <c r="AD52" s="309"/>
    </row>
    <row r="53" spans="1:30" s="150" customFormat="1" ht="13.5" customHeight="1">
      <c r="A53" s="352">
        <v>12</v>
      </c>
      <c r="B53" s="134" t="s">
        <v>48</v>
      </c>
      <c r="C53" s="78">
        <v>0</v>
      </c>
      <c r="D53" s="79">
        <v>0</v>
      </c>
      <c r="E53" s="79">
        <v>0</v>
      </c>
      <c r="F53" s="79">
        <v>4</v>
      </c>
      <c r="G53" s="79">
        <v>0</v>
      </c>
      <c r="H53" s="79">
        <v>0</v>
      </c>
      <c r="I53" s="80">
        <v>0</v>
      </c>
      <c r="J53" s="26">
        <v>4</v>
      </c>
      <c r="K53" s="79">
        <v>35</v>
      </c>
      <c r="L53" s="80">
        <v>8</v>
      </c>
      <c r="M53" s="78">
        <v>1458</v>
      </c>
      <c r="N53" s="79">
        <v>1098</v>
      </c>
      <c r="O53" s="135">
        <v>740</v>
      </c>
      <c r="P53" s="32">
        <f t="shared" si="0"/>
        <v>0</v>
      </c>
      <c r="Q53" s="33">
        <f t="shared" si="1"/>
        <v>0</v>
      </c>
      <c r="R53" s="33">
        <f t="shared" si="2"/>
        <v>0</v>
      </c>
      <c r="S53" s="33">
        <f t="shared" si="3"/>
        <v>0.36363636363636365</v>
      </c>
      <c r="T53" s="33">
        <f t="shared" si="4"/>
        <v>0</v>
      </c>
      <c r="U53" s="33">
        <f t="shared" si="5"/>
        <v>0</v>
      </c>
      <c r="V53" s="223">
        <f t="shared" si="6"/>
        <v>0</v>
      </c>
      <c r="W53" s="35">
        <f t="shared" si="7"/>
        <v>0.10810810810810811</v>
      </c>
      <c r="X53" s="33">
        <v>0.9459459459459459</v>
      </c>
      <c r="Y53" s="34">
        <v>0.20512820512820512</v>
      </c>
      <c r="Z53" s="136">
        <v>0.4831013916500994</v>
      </c>
      <c r="AA53" s="137">
        <v>0.35730556459485846</v>
      </c>
      <c r="AB53" s="138">
        <v>0.244628099173554</v>
      </c>
      <c r="AD53" s="309"/>
    </row>
    <row r="54" spans="1:30" s="150" customFormat="1" ht="13.5" customHeight="1">
      <c r="A54" s="353"/>
      <c r="B54" s="134" t="s">
        <v>49</v>
      </c>
      <c r="C54" s="78">
        <v>0</v>
      </c>
      <c r="D54" s="79">
        <v>1</v>
      </c>
      <c r="E54" s="79">
        <v>1</v>
      </c>
      <c r="F54" s="79">
        <v>3</v>
      </c>
      <c r="G54" s="79">
        <v>0</v>
      </c>
      <c r="H54" s="79">
        <v>0</v>
      </c>
      <c r="I54" s="80">
        <v>0</v>
      </c>
      <c r="J54" s="26">
        <v>5</v>
      </c>
      <c r="K54" s="79">
        <v>28</v>
      </c>
      <c r="L54" s="80">
        <v>3</v>
      </c>
      <c r="M54" s="78">
        <v>1691</v>
      </c>
      <c r="N54" s="79">
        <v>1274</v>
      </c>
      <c r="O54" s="135">
        <v>808</v>
      </c>
      <c r="P54" s="32">
        <f t="shared" si="0"/>
        <v>0</v>
      </c>
      <c r="Q54" s="33">
        <f t="shared" si="1"/>
        <v>0.16666666666666666</v>
      </c>
      <c r="R54" s="33">
        <f t="shared" si="2"/>
        <v>0.2</v>
      </c>
      <c r="S54" s="33">
        <f t="shared" si="3"/>
        <v>0.2727272727272727</v>
      </c>
      <c r="T54" s="33">
        <f t="shared" si="4"/>
        <v>0</v>
      </c>
      <c r="U54" s="33">
        <f t="shared" si="5"/>
        <v>0</v>
      </c>
      <c r="V54" s="34">
        <f t="shared" si="6"/>
        <v>0</v>
      </c>
      <c r="W54" s="35">
        <f t="shared" si="7"/>
        <v>0.13513513513513514</v>
      </c>
      <c r="X54" s="33">
        <v>0.7567567567567568</v>
      </c>
      <c r="Y54" s="34">
        <v>0.07692307692307693</v>
      </c>
      <c r="Z54" s="136">
        <v>0.5593781012239497</v>
      </c>
      <c r="AA54" s="137">
        <v>0.41444372153545866</v>
      </c>
      <c r="AB54" s="138">
        <v>0.267019167217449</v>
      </c>
      <c r="AD54" s="309"/>
    </row>
    <row r="55" spans="1:30" s="150" customFormat="1" ht="13.5" customHeight="1">
      <c r="A55" s="353"/>
      <c r="B55" s="134" t="s">
        <v>50</v>
      </c>
      <c r="C55" s="78">
        <v>0</v>
      </c>
      <c r="D55" s="79">
        <v>0</v>
      </c>
      <c r="E55" s="79">
        <v>3</v>
      </c>
      <c r="F55" s="79">
        <v>2</v>
      </c>
      <c r="G55" s="79">
        <v>1</v>
      </c>
      <c r="H55" s="79">
        <v>0</v>
      </c>
      <c r="I55" s="80">
        <v>1</v>
      </c>
      <c r="J55" s="26">
        <v>7</v>
      </c>
      <c r="K55" s="79">
        <v>19</v>
      </c>
      <c r="L55" s="80">
        <v>2</v>
      </c>
      <c r="M55" s="78">
        <v>1753</v>
      </c>
      <c r="N55" s="79">
        <v>1256</v>
      </c>
      <c r="O55" s="135">
        <v>967</v>
      </c>
      <c r="P55" s="32">
        <f t="shared" si="0"/>
        <v>0</v>
      </c>
      <c r="Q55" s="33">
        <f t="shared" si="1"/>
        <v>0</v>
      </c>
      <c r="R55" s="33">
        <f t="shared" si="2"/>
        <v>0.6</v>
      </c>
      <c r="S55" s="33">
        <f t="shared" si="3"/>
        <v>0.18181818181818182</v>
      </c>
      <c r="T55" s="33">
        <f t="shared" si="4"/>
        <v>0.25</v>
      </c>
      <c r="U55" s="33">
        <f t="shared" si="5"/>
        <v>0</v>
      </c>
      <c r="V55" s="34">
        <f t="shared" si="6"/>
        <v>0.25</v>
      </c>
      <c r="W55" s="35">
        <f t="shared" si="7"/>
        <v>0.1891891891891892</v>
      </c>
      <c r="X55" s="33">
        <v>0.5135135135135135</v>
      </c>
      <c r="Y55" s="34">
        <v>0.05128205128205128</v>
      </c>
      <c r="Z55" s="136">
        <v>0.5821986051145799</v>
      </c>
      <c r="AA55" s="137">
        <v>0.409387222946545</v>
      </c>
      <c r="AB55" s="138">
        <v>0.319352708058124</v>
      </c>
      <c r="AD55" s="309"/>
    </row>
    <row r="56" spans="1:30" s="150" customFormat="1" ht="13.5" customHeight="1">
      <c r="A56" s="353"/>
      <c r="B56" s="134" t="s">
        <v>51</v>
      </c>
      <c r="C56" s="78">
        <v>0</v>
      </c>
      <c r="D56" s="79">
        <v>0</v>
      </c>
      <c r="E56" s="79">
        <v>6</v>
      </c>
      <c r="F56" s="79">
        <v>2</v>
      </c>
      <c r="G56" s="79">
        <v>2</v>
      </c>
      <c r="H56" s="79">
        <v>0</v>
      </c>
      <c r="I56" s="80">
        <v>0</v>
      </c>
      <c r="J56" s="26">
        <v>10</v>
      </c>
      <c r="K56" s="79">
        <v>24</v>
      </c>
      <c r="L56" s="80">
        <v>6</v>
      </c>
      <c r="M56" s="78">
        <v>1676</v>
      </c>
      <c r="N56" s="79">
        <v>1097</v>
      </c>
      <c r="O56" s="135">
        <v>990</v>
      </c>
      <c r="P56" s="32">
        <f t="shared" si="0"/>
        <v>0</v>
      </c>
      <c r="Q56" s="33">
        <f t="shared" si="1"/>
        <v>0</v>
      </c>
      <c r="R56" s="33">
        <f t="shared" si="2"/>
        <v>1.2</v>
      </c>
      <c r="S56" s="33">
        <f t="shared" si="3"/>
        <v>0.18181818181818182</v>
      </c>
      <c r="T56" s="33">
        <f t="shared" si="4"/>
        <v>0.5</v>
      </c>
      <c r="U56" s="33">
        <f t="shared" si="5"/>
        <v>0</v>
      </c>
      <c r="V56" s="34">
        <f t="shared" si="6"/>
        <v>0</v>
      </c>
      <c r="W56" s="35">
        <f t="shared" si="7"/>
        <v>0.2702702702702703</v>
      </c>
      <c r="X56" s="33">
        <v>0.6486486486486487</v>
      </c>
      <c r="Y56" s="34">
        <v>0.15384615384615385</v>
      </c>
      <c r="Z56" s="136">
        <v>0.5700680272108843</v>
      </c>
      <c r="AA56" s="137">
        <v>0.36026272577996715</v>
      </c>
      <c r="AB56" s="138">
        <v>0.326948480845443</v>
      </c>
      <c r="AD56" s="309"/>
    </row>
    <row r="57" spans="1:30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2</v>
      </c>
      <c r="M57" s="230"/>
      <c r="N57" s="312"/>
      <c r="O57" s="310">
        <v>711</v>
      </c>
      <c r="P57" s="266"/>
      <c r="Q57" s="265">
        <f t="shared" si="1"/>
        <v>0</v>
      </c>
      <c r="R57" s="265"/>
      <c r="S57" s="265"/>
      <c r="T57" s="265"/>
      <c r="U57" s="265">
        <f t="shared" si="5"/>
        <v>0</v>
      </c>
      <c r="V57" s="267"/>
      <c r="W57" s="259">
        <f t="shared" si="7"/>
        <v>0</v>
      </c>
      <c r="X57" s="265"/>
      <c r="Y57" s="311">
        <v>0.05128205128205128</v>
      </c>
      <c r="Z57" s="235"/>
      <c r="AA57" s="265"/>
      <c r="AB57" s="313">
        <v>0.236605657237937</v>
      </c>
      <c r="AD57" s="309"/>
    </row>
    <row r="58" spans="1:30" s="150" customFormat="1" ht="15.75" customHeight="1">
      <c r="A58" s="356" t="s">
        <v>61</v>
      </c>
      <c r="B58" s="357"/>
      <c r="C58" s="92">
        <f aca="true" t="shared" si="8" ref="C58:I58">SUM(C5:C57)</f>
        <v>27</v>
      </c>
      <c r="D58" s="93">
        <f t="shared" si="8"/>
        <v>75</v>
      </c>
      <c r="E58" s="93">
        <f t="shared" si="8"/>
        <v>128</v>
      </c>
      <c r="F58" s="93">
        <f t="shared" si="8"/>
        <v>761</v>
      </c>
      <c r="G58" s="93">
        <f t="shared" si="8"/>
        <v>279</v>
      </c>
      <c r="H58" s="93">
        <f t="shared" si="8"/>
        <v>28</v>
      </c>
      <c r="I58" s="94">
        <f t="shared" si="8"/>
        <v>39</v>
      </c>
      <c r="J58" s="220">
        <f>SUM(C58:I58)</f>
        <v>1337</v>
      </c>
      <c r="K58" s="93">
        <v>820</v>
      </c>
      <c r="L58" s="94">
        <v>773</v>
      </c>
      <c r="M58" s="92">
        <f>SUM(M5:M57)</f>
        <v>95531</v>
      </c>
      <c r="N58" s="93">
        <v>49923</v>
      </c>
      <c r="O58" s="151">
        <f>SUM(O5:O57)</f>
        <v>61089</v>
      </c>
      <c r="P58" s="98">
        <f t="shared" si="0"/>
        <v>9</v>
      </c>
      <c r="Q58" s="99">
        <f t="shared" si="1"/>
        <v>12.5</v>
      </c>
      <c r="R58" s="99">
        <f t="shared" si="2"/>
        <v>25.6</v>
      </c>
      <c r="S58" s="99">
        <f>F58/11</f>
        <v>69.18181818181819</v>
      </c>
      <c r="T58" s="99">
        <f>G58/4</f>
        <v>69.75</v>
      </c>
      <c r="U58" s="99">
        <f t="shared" si="5"/>
        <v>7</v>
      </c>
      <c r="V58" s="152">
        <f t="shared" si="6"/>
        <v>9.75</v>
      </c>
      <c r="W58" s="101">
        <f t="shared" si="7"/>
        <v>36.13513513513514</v>
      </c>
      <c r="X58" s="99">
        <v>22.09147609147609</v>
      </c>
      <c r="Y58" s="100">
        <v>19.82051282051282</v>
      </c>
      <c r="Z58" s="101">
        <f>SUM(Z5:Z57)</f>
        <v>31.84979690532042</v>
      </c>
      <c r="AA58" s="99">
        <v>16.288091353996737</v>
      </c>
      <c r="AB58" s="152">
        <v>20.2348459754885</v>
      </c>
      <c r="AD58" s="309"/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S59" s="154"/>
      <c r="T59" s="154"/>
      <c r="U59" s="154"/>
      <c r="V59" s="154"/>
      <c r="W59" s="154"/>
      <c r="X59" s="154"/>
      <c r="Y59" s="154"/>
      <c r="Z59" s="154"/>
      <c r="AA59" s="154"/>
    </row>
    <row r="60" spans="10:27" ht="12">
      <c r="J60" s="253"/>
      <c r="AA60" s="307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B60"/>
  <sheetViews>
    <sheetView showZeros="0" zoomScale="68" zoomScaleNormal="68" workbookViewId="0" topLeftCell="A19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59" t="s">
        <v>108</v>
      </c>
      <c r="Q3" s="334"/>
      <c r="R3" s="334"/>
      <c r="S3" s="334"/>
      <c r="T3" s="334"/>
      <c r="U3" s="334"/>
      <c r="V3" s="334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>
        <v>2</v>
      </c>
      <c r="D5" s="13">
        <v>4</v>
      </c>
      <c r="E5" s="13"/>
      <c r="F5" s="13">
        <v>19</v>
      </c>
      <c r="G5" s="13"/>
      <c r="H5" s="13">
        <v>2</v>
      </c>
      <c r="I5" s="14">
        <v>15</v>
      </c>
      <c r="J5" s="12">
        <v>42</v>
      </c>
      <c r="K5" s="13">
        <v>32</v>
      </c>
      <c r="L5" s="256">
        <v>16</v>
      </c>
      <c r="M5" s="74">
        <v>2239</v>
      </c>
      <c r="N5" s="75">
        <v>2218</v>
      </c>
      <c r="O5" s="17">
        <v>1175</v>
      </c>
      <c r="P5" s="18">
        <f aca="true" t="shared" si="0" ref="P5:P36">C5/3</f>
        <v>0.6666666666666666</v>
      </c>
      <c r="Q5" s="19">
        <f>D5/6</f>
        <v>0.6666666666666666</v>
      </c>
      <c r="R5" s="19">
        <f aca="true" t="shared" si="1" ref="R5:R36">E5/5</f>
        <v>0</v>
      </c>
      <c r="S5" s="19">
        <f aca="true" t="shared" si="2" ref="S5:S36">F5/11</f>
        <v>1.7272727272727273</v>
      </c>
      <c r="T5" s="19">
        <f aca="true" t="shared" si="3" ref="T5:T36">G5/4</f>
        <v>0</v>
      </c>
      <c r="U5" s="19">
        <f>H5/4</f>
        <v>0.5</v>
      </c>
      <c r="V5" s="20">
        <f aca="true" t="shared" si="4" ref="V5:V36">I5/4</f>
        <v>3.75</v>
      </c>
      <c r="W5" s="21">
        <f>J5/37</f>
        <v>1.135135135135135</v>
      </c>
      <c r="X5" s="19">
        <v>0.8205128205128205</v>
      </c>
      <c r="Y5" s="298">
        <v>0.41025641025641024</v>
      </c>
      <c r="Z5" s="314">
        <v>0.74</v>
      </c>
      <c r="AA5" s="132">
        <v>0.7272131147540983</v>
      </c>
      <c r="AB5" s="24">
        <v>0.393239625167336</v>
      </c>
    </row>
    <row r="6" spans="1:28" s="119" customFormat="1" ht="13.5" customHeight="1">
      <c r="A6" s="353"/>
      <c r="B6" s="134" t="s">
        <v>1</v>
      </c>
      <c r="C6" s="26">
        <v>4</v>
      </c>
      <c r="D6" s="27">
        <v>6</v>
      </c>
      <c r="E6" s="27">
        <v>4</v>
      </c>
      <c r="F6" s="27">
        <v>16</v>
      </c>
      <c r="G6" s="27">
        <v>3</v>
      </c>
      <c r="H6" s="27">
        <v>3</v>
      </c>
      <c r="I6" s="28">
        <v>7</v>
      </c>
      <c r="J6" s="26">
        <v>43</v>
      </c>
      <c r="K6" s="27">
        <v>63</v>
      </c>
      <c r="L6" s="257">
        <v>35</v>
      </c>
      <c r="M6" s="78">
        <v>3555</v>
      </c>
      <c r="N6" s="79">
        <v>3045</v>
      </c>
      <c r="O6" s="31">
        <v>2952</v>
      </c>
      <c r="P6" s="32">
        <f t="shared" si="0"/>
        <v>1.3333333333333333</v>
      </c>
      <c r="Q6" s="33">
        <f aca="true" t="shared" si="5" ref="Q6:Q58">D6/6</f>
        <v>1</v>
      </c>
      <c r="R6" s="33">
        <f t="shared" si="1"/>
        <v>0.8</v>
      </c>
      <c r="S6" s="33">
        <f t="shared" si="2"/>
        <v>1.4545454545454546</v>
      </c>
      <c r="T6" s="33">
        <f t="shared" si="3"/>
        <v>0.75</v>
      </c>
      <c r="U6" s="33">
        <f aca="true" t="shared" si="6" ref="U6:U58">H6/4</f>
        <v>0.75</v>
      </c>
      <c r="V6" s="34">
        <f t="shared" si="4"/>
        <v>1.75</v>
      </c>
      <c r="W6" s="35">
        <f aca="true" t="shared" si="7" ref="W6:W58">J6/37</f>
        <v>1.162162162162162</v>
      </c>
      <c r="X6" s="33">
        <v>1.6153846153846154</v>
      </c>
      <c r="Y6" s="299">
        <v>0.8974358974358975</v>
      </c>
      <c r="Z6" s="315">
        <v>1.17</v>
      </c>
      <c r="AA6" s="137">
        <v>0.9980334316617503</v>
      </c>
      <c r="AB6" s="38">
        <v>0.978455419290686</v>
      </c>
    </row>
    <row r="7" spans="1:28" s="119" customFormat="1" ht="13.5" customHeight="1">
      <c r="A7" s="353"/>
      <c r="B7" s="134" t="s">
        <v>2</v>
      </c>
      <c r="C7" s="26">
        <v>1</v>
      </c>
      <c r="D7" s="27">
        <v>3</v>
      </c>
      <c r="E7" s="27">
        <v>6</v>
      </c>
      <c r="F7" s="27">
        <v>17</v>
      </c>
      <c r="G7" s="27">
        <v>3</v>
      </c>
      <c r="H7" s="27">
        <v>2</v>
      </c>
      <c r="I7" s="28">
        <v>16</v>
      </c>
      <c r="J7" s="26">
        <v>48</v>
      </c>
      <c r="K7" s="27">
        <v>96</v>
      </c>
      <c r="L7" s="257">
        <v>56</v>
      </c>
      <c r="M7" s="78">
        <v>5154</v>
      </c>
      <c r="N7" s="79">
        <v>4631</v>
      </c>
      <c r="O7" s="31">
        <v>3448</v>
      </c>
      <c r="P7" s="32">
        <f t="shared" si="0"/>
        <v>0.3333333333333333</v>
      </c>
      <c r="Q7" s="33">
        <f t="shared" si="5"/>
        <v>0.5</v>
      </c>
      <c r="R7" s="33">
        <f t="shared" si="1"/>
        <v>1.2</v>
      </c>
      <c r="S7" s="33">
        <f t="shared" si="2"/>
        <v>1.5454545454545454</v>
      </c>
      <c r="T7" s="33">
        <f t="shared" si="3"/>
        <v>0.75</v>
      </c>
      <c r="U7" s="33">
        <f t="shared" si="6"/>
        <v>0.5</v>
      </c>
      <c r="V7" s="34">
        <f t="shared" si="4"/>
        <v>4</v>
      </c>
      <c r="W7" s="35">
        <f t="shared" si="7"/>
        <v>1.2972972972972974</v>
      </c>
      <c r="X7" s="33">
        <v>2.4615384615384617</v>
      </c>
      <c r="Y7" s="299">
        <v>1.435897435897436</v>
      </c>
      <c r="Z7" s="315">
        <v>1.69</v>
      </c>
      <c r="AA7" s="137">
        <v>1.5163719711853307</v>
      </c>
      <c r="AB7" s="38">
        <v>1.1398347107438</v>
      </c>
    </row>
    <row r="8" spans="1:28" s="119" customFormat="1" ht="13.5" customHeight="1">
      <c r="A8" s="354"/>
      <c r="B8" s="134" t="s">
        <v>3</v>
      </c>
      <c r="C8" s="26">
        <v>5</v>
      </c>
      <c r="D8" s="27">
        <v>9</v>
      </c>
      <c r="E8" s="27">
        <v>3</v>
      </c>
      <c r="F8" s="27">
        <v>22</v>
      </c>
      <c r="G8" s="27">
        <v>5</v>
      </c>
      <c r="H8" s="27">
        <v>3</v>
      </c>
      <c r="I8" s="28">
        <v>16</v>
      </c>
      <c r="J8" s="26">
        <v>63</v>
      </c>
      <c r="K8" s="27">
        <v>112</v>
      </c>
      <c r="L8" s="257">
        <v>60</v>
      </c>
      <c r="M8" s="78">
        <v>5257</v>
      </c>
      <c r="N8" s="79">
        <v>4912</v>
      </c>
      <c r="O8" s="31">
        <v>4393</v>
      </c>
      <c r="P8" s="32">
        <f t="shared" si="0"/>
        <v>1.6666666666666667</v>
      </c>
      <c r="Q8" s="33">
        <f t="shared" si="5"/>
        <v>1.5</v>
      </c>
      <c r="R8" s="33">
        <f t="shared" si="1"/>
        <v>0.6</v>
      </c>
      <c r="S8" s="33">
        <f t="shared" si="2"/>
        <v>2</v>
      </c>
      <c r="T8" s="33">
        <f t="shared" si="3"/>
        <v>1.25</v>
      </c>
      <c r="U8" s="33">
        <f t="shared" si="6"/>
        <v>0.75</v>
      </c>
      <c r="V8" s="34">
        <f t="shared" si="4"/>
        <v>4</v>
      </c>
      <c r="W8" s="35">
        <f t="shared" si="7"/>
        <v>1.7027027027027026</v>
      </c>
      <c r="X8" s="33">
        <v>2.871794871794872</v>
      </c>
      <c r="Y8" s="299">
        <v>1.5384615384615385</v>
      </c>
      <c r="Z8" s="315">
        <v>1.73</v>
      </c>
      <c r="AA8" s="137">
        <v>1.6083824492468892</v>
      </c>
      <c r="AB8" s="38">
        <v>1.45271164021164</v>
      </c>
    </row>
    <row r="9" spans="1:28" s="119" customFormat="1" ht="13.5" customHeight="1">
      <c r="A9" s="352">
        <v>2</v>
      </c>
      <c r="B9" s="144" t="s">
        <v>4</v>
      </c>
      <c r="C9" s="219">
        <v>4</v>
      </c>
      <c r="D9" s="261">
        <v>4</v>
      </c>
      <c r="E9" s="261">
        <v>3</v>
      </c>
      <c r="F9" s="261">
        <v>24</v>
      </c>
      <c r="G9" s="261">
        <v>11</v>
      </c>
      <c r="H9" s="261">
        <v>1</v>
      </c>
      <c r="I9" s="262">
        <v>7</v>
      </c>
      <c r="J9" s="219">
        <v>54</v>
      </c>
      <c r="K9" s="261">
        <v>78</v>
      </c>
      <c r="L9" s="263">
        <v>74</v>
      </c>
      <c r="M9" s="85">
        <v>6209</v>
      </c>
      <c r="N9" s="86">
        <v>4593</v>
      </c>
      <c r="O9" s="69">
        <v>4595</v>
      </c>
      <c r="P9" s="88">
        <f t="shared" si="0"/>
        <v>1.3333333333333333</v>
      </c>
      <c r="Q9" s="89">
        <f t="shared" si="5"/>
        <v>0.6666666666666666</v>
      </c>
      <c r="R9" s="89">
        <f t="shared" si="1"/>
        <v>0.6</v>
      </c>
      <c r="S9" s="89">
        <f t="shared" si="2"/>
        <v>2.1818181818181817</v>
      </c>
      <c r="T9" s="89">
        <f t="shared" si="3"/>
        <v>2.75</v>
      </c>
      <c r="U9" s="89">
        <f t="shared" si="6"/>
        <v>0.25</v>
      </c>
      <c r="V9" s="90">
        <f t="shared" si="4"/>
        <v>1.75</v>
      </c>
      <c r="W9" s="91">
        <f t="shared" si="7"/>
        <v>1.4594594594594594</v>
      </c>
      <c r="X9" s="89">
        <v>2</v>
      </c>
      <c r="Y9" s="300">
        <v>1.8974358974358974</v>
      </c>
      <c r="Z9" s="316">
        <v>2.04</v>
      </c>
      <c r="AA9" s="148">
        <v>1.505408062930187</v>
      </c>
      <c r="AB9" s="59">
        <v>1.52051621442753</v>
      </c>
    </row>
    <row r="10" spans="1:28" s="145" customFormat="1" ht="13.5" customHeight="1">
      <c r="A10" s="353">
        <v>2</v>
      </c>
      <c r="B10" s="134" t="s">
        <v>5</v>
      </c>
      <c r="C10" s="29">
        <v>1</v>
      </c>
      <c r="D10" s="30">
        <v>4</v>
      </c>
      <c r="E10" s="30">
        <v>3</v>
      </c>
      <c r="F10" s="30">
        <v>8</v>
      </c>
      <c r="G10" s="30">
        <v>9</v>
      </c>
      <c r="H10" s="30">
        <v>8</v>
      </c>
      <c r="I10" s="54">
        <v>8</v>
      </c>
      <c r="J10" s="26">
        <v>41</v>
      </c>
      <c r="K10" s="30">
        <v>113</v>
      </c>
      <c r="L10" s="54">
        <v>97</v>
      </c>
      <c r="M10" s="29">
        <v>5797</v>
      </c>
      <c r="N10" s="30">
        <v>4530</v>
      </c>
      <c r="O10" s="31">
        <v>4660</v>
      </c>
      <c r="P10" s="32">
        <f t="shared" si="0"/>
        <v>0.3333333333333333</v>
      </c>
      <c r="Q10" s="33">
        <f t="shared" si="5"/>
        <v>0.6666666666666666</v>
      </c>
      <c r="R10" s="33">
        <f t="shared" si="1"/>
        <v>0.6</v>
      </c>
      <c r="S10" s="33">
        <f t="shared" si="2"/>
        <v>0.7272727272727273</v>
      </c>
      <c r="T10" s="33">
        <f t="shared" si="3"/>
        <v>2.25</v>
      </c>
      <c r="U10" s="33">
        <f t="shared" si="6"/>
        <v>2</v>
      </c>
      <c r="V10" s="223">
        <f t="shared" si="4"/>
        <v>2</v>
      </c>
      <c r="W10" s="35">
        <f t="shared" si="7"/>
        <v>1.1081081081081081</v>
      </c>
      <c r="X10" s="55">
        <v>2.8974358974358974</v>
      </c>
      <c r="Y10" s="299">
        <v>2.4871794871794872</v>
      </c>
      <c r="Z10" s="315">
        <v>1.91</v>
      </c>
      <c r="AA10" s="37">
        <v>1.4852459016393442</v>
      </c>
      <c r="AB10" s="38">
        <v>1.54100529100529</v>
      </c>
    </row>
    <row r="11" spans="1:28" s="145" customFormat="1" ht="13.5" customHeight="1">
      <c r="A11" s="353"/>
      <c r="B11" s="134" t="s">
        <v>6</v>
      </c>
      <c r="C11" s="29">
        <v>1</v>
      </c>
      <c r="D11" s="30">
        <v>7</v>
      </c>
      <c r="E11" s="30">
        <v>6</v>
      </c>
      <c r="F11" s="30">
        <v>16</v>
      </c>
      <c r="G11" s="30">
        <v>11</v>
      </c>
      <c r="H11" s="30">
        <v>5</v>
      </c>
      <c r="I11" s="54">
        <v>7</v>
      </c>
      <c r="J11" s="26">
        <v>53</v>
      </c>
      <c r="K11" s="30">
        <v>80</v>
      </c>
      <c r="L11" s="54">
        <v>57</v>
      </c>
      <c r="M11" s="29">
        <v>7228</v>
      </c>
      <c r="N11" s="30">
        <v>4243</v>
      </c>
      <c r="O11" s="31">
        <v>4520</v>
      </c>
      <c r="P11" s="32">
        <f t="shared" si="0"/>
        <v>0.3333333333333333</v>
      </c>
      <c r="Q11" s="33">
        <f t="shared" si="5"/>
        <v>1.1666666666666667</v>
      </c>
      <c r="R11" s="33">
        <f t="shared" si="1"/>
        <v>1.2</v>
      </c>
      <c r="S11" s="33">
        <f t="shared" si="2"/>
        <v>1.4545454545454546</v>
      </c>
      <c r="T11" s="33">
        <f t="shared" si="3"/>
        <v>2.75</v>
      </c>
      <c r="U11" s="33">
        <f t="shared" si="6"/>
        <v>1.25</v>
      </c>
      <c r="V11" s="223">
        <f t="shared" si="4"/>
        <v>1.75</v>
      </c>
      <c r="W11" s="35">
        <f t="shared" si="7"/>
        <v>1.4324324324324325</v>
      </c>
      <c r="X11" s="55">
        <v>2.051282051282051</v>
      </c>
      <c r="Y11" s="299">
        <v>1.4615384615384615</v>
      </c>
      <c r="Z11" s="315">
        <v>2.38</v>
      </c>
      <c r="AA11" s="37">
        <v>1.3902359108781128</v>
      </c>
      <c r="AB11" s="38">
        <v>1.49421487603305</v>
      </c>
    </row>
    <row r="12" spans="1:28" s="145" customFormat="1" ht="13.5" customHeight="1">
      <c r="A12" s="354"/>
      <c r="B12" s="139" t="s">
        <v>7</v>
      </c>
      <c r="C12" s="43">
        <v>1</v>
      </c>
      <c r="D12" s="44">
        <v>4</v>
      </c>
      <c r="E12" s="44">
        <v>2</v>
      </c>
      <c r="F12" s="44">
        <v>17</v>
      </c>
      <c r="G12" s="44">
        <v>4</v>
      </c>
      <c r="H12" s="44">
        <v>5</v>
      </c>
      <c r="I12" s="62">
        <v>8</v>
      </c>
      <c r="J12" s="40">
        <v>41</v>
      </c>
      <c r="K12" s="44">
        <v>57</v>
      </c>
      <c r="L12" s="62">
        <v>56</v>
      </c>
      <c r="M12" s="43">
        <v>7614</v>
      </c>
      <c r="N12" s="44">
        <v>4353</v>
      </c>
      <c r="O12" s="45">
        <v>5482</v>
      </c>
      <c r="P12" s="46">
        <f t="shared" si="0"/>
        <v>0.3333333333333333</v>
      </c>
      <c r="Q12" s="47">
        <f t="shared" si="5"/>
        <v>0.6666666666666666</v>
      </c>
      <c r="R12" s="47">
        <f t="shared" si="1"/>
        <v>0.4</v>
      </c>
      <c r="S12" s="47">
        <f t="shared" si="2"/>
        <v>1.5454545454545454</v>
      </c>
      <c r="T12" s="47">
        <f t="shared" si="3"/>
        <v>1</v>
      </c>
      <c r="U12" s="47">
        <f t="shared" si="6"/>
        <v>1.25</v>
      </c>
      <c r="V12" s="224">
        <f t="shared" si="4"/>
        <v>2</v>
      </c>
      <c r="W12" s="49">
        <f t="shared" si="7"/>
        <v>1.1081081081081081</v>
      </c>
      <c r="X12" s="63">
        <v>1.4615384615384615</v>
      </c>
      <c r="Y12" s="301">
        <v>1.435897435897436</v>
      </c>
      <c r="Z12" s="317">
        <v>2.5</v>
      </c>
      <c r="AA12" s="51">
        <v>1.4267453294001966</v>
      </c>
      <c r="AB12" s="52">
        <v>1.81343036718491</v>
      </c>
    </row>
    <row r="13" spans="1:28" s="145" customFormat="1" ht="13.5" customHeight="1">
      <c r="A13" s="352">
        <v>3</v>
      </c>
      <c r="B13" s="134" t="s">
        <v>8</v>
      </c>
      <c r="C13" s="29"/>
      <c r="D13" s="30">
        <v>2</v>
      </c>
      <c r="E13" s="30">
        <v>3</v>
      </c>
      <c r="F13" s="30">
        <v>19</v>
      </c>
      <c r="G13" s="30">
        <v>4</v>
      </c>
      <c r="H13" s="30">
        <v>5</v>
      </c>
      <c r="I13" s="54">
        <v>16</v>
      </c>
      <c r="J13" s="26">
        <v>49</v>
      </c>
      <c r="K13" s="30">
        <v>58</v>
      </c>
      <c r="L13" s="54">
        <v>69</v>
      </c>
      <c r="M13" s="29">
        <v>7619</v>
      </c>
      <c r="N13" s="30">
        <v>4207</v>
      </c>
      <c r="O13" s="31">
        <v>5944</v>
      </c>
      <c r="P13" s="32">
        <f t="shared" si="0"/>
        <v>0</v>
      </c>
      <c r="Q13" s="33">
        <f t="shared" si="5"/>
        <v>0.3333333333333333</v>
      </c>
      <c r="R13" s="33">
        <f t="shared" si="1"/>
        <v>0.6</v>
      </c>
      <c r="S13" s="33">
        <f t="shared" si="2"/>
        <v>1.7272727272727273</v>
      </c>
      <c r="T13" s="33">
        <f t="shared" si="3"/>
        <v>1</v>
      </c>
      <c r="U13" s="33">
        <f t="shared" si="6"/>
        <v>1.25</v>
      </c>
      <c r="V13" s="223">
        <f t="shared" si="4"/>
        <v>4</v>
      </c>
      <c r="W13" s="35">
        <f t="shared" si="7"/>
        <v>1.3243243243243243</v>
      </c>
      <c r="X13" s="55">
        <v>1.4871794871794872</v>
      </c>
      <c r="Y13" s="299">
        <v>1.7692307692307692</v>
      </c>
      <c r="Z13" s="315">
        <v>2.5</v>
      </c>
      <c r="AA13" s="37">
        <v>1.378440366972477</v>
      </c>
      <c r="AB13" s="38">
        <v>1.96625868342705</v>
      </c>
    </row>
    <row r="14" spans="1:28" s="145" customFormat="1" ht="13.5" customHeight="1">
      <c r="A14" s="353">
        <v>3</v>
      </c>
      <c r="B14" s="134" t="s">
        <v>9</v>
      </c>
      <c r="C14" s="29">
        <v>1</v>
      </c>
      <c r="D14" s="30">
        <v>1</v>
      </c>
      <c r="E14" s="30">
        <v>4</v>
      </c>
      <c r="F14" s="30">
        <v>12</v>
      </c>
      <c r="G14" s="30">
        <v>5</v>
      </c>
      <c r="H14" s="30">
        <v>4</v>
      </c>
      <c r="I14" s="54">
        <v>2</v>
      </c>
      <c r="J14" s="26">
        <v>29</v>
      </c>
      <c r="K14" s="30">
        <v>92</v>
      </c>
      <c r="L14" s="54">
        <v>74</v>
      </c>
      <c r="M14" s="29">
        <v>8543</v>
      </c>
      <c r="N14" s="30">
        <v>4233</v>
      </c>
      <c r="O14" s="31">
        <v>6544</v>
      </c>
      <c r="P14" s="32">
        <f t="shared" si="0"/>
        <v>0.3333333333333333</v>
      </c>
      <c r="Q14" s="33">
        <f t="shared" si="5"/>
        <v>0.16666666666666666</v>
      </c>
      <c r="R14" s="33">
        <f t="shared" si="1"/>
        <v>0.8</v>
      </c>
      <c r="S14" s="33">
        <f t="shared" si="2"/>
        <v>1.0909090909090908</v>
      </c>
      <c r="T14" s="33">
        <f t="shared" si="3"/>
        <v>1.25</v>
      </c>
      <c r="U14" s="33">
        <f t="shared" si="6"/>
        <v>1</v>
      </c>
      <c r="V14" s="34">
        <f t="shared" si="4"/>
        <v>0.5</v>
      </c>
      <c r="W14" s="35">
        <f t="shared" si="7"/>
        <v>0.7837837837837838</v>
      </c>
      <c r="X14" s="55">
        <v>2.358974358974359</v>
      </c>
      <c r="Y14" s="299">
        <v>1.8974358974358974</v>
      </c>
      <c r="Z14" s="315">
        <v>2.81</v>
      </c>
      <c r="AA14" s="37">
        <v>1.386959370904325</v>
      </c>
      <c r="AB14" s="38">
        <v>2.16545334215751</v>
      </c>
    </row>
    <row r="15" spans="1:28" s="145" customFormat="1" ht="13.5" customHeight="1">
      <c r="A15" s="353"/>
      <c r="B15" s="134" t="s">
        <v>10</v>
      </c>
      <c r="C15" s="29">
        <v>1</v>
      </c>
      <c r="D15" s="30">
        <v>5</v>
      </c>
      <c r="E15" s="30">
        <v>2</v>
      </c>
      <c r="F15" s="30">
        <v>27</v>
      </c>
      <c r="G15" s="30">
        <v>9</v>
      </c>
      <c r="H15" s="30">
        <v>5</v>
      </c>
      <c r="I15" s="54">
        <v>4</v>
      </c>
      <c r="J15" s="26">
        <v>53</v>
      </c>
      <c r="K15" s="30">
        <v>74</v>
      </c>
      <c r="L15" s="54">
        <v>76</v>
      </c>
      <c r="M15" s="29">
        <v>8216</v>
      </c>
      <c r="N15" s="30">
        <v>4067</v>
      </c>
      <c r="O15" s="31">
        <v>7130</v>
      </c>
      <c r="P15" s="32">
        <f t="shared" si="0"/>
        <v>0.3333333333333333</v>
      </c>
      <c r="Q15" s="33">
        <f t="shared" si="5"/>
        <v>0.8333333333333334</v>
      </c>
      <c r="R15" s="33">
        <f t="shared" si="1"/>
        <v>0.4</v>
      </c>
      <c r="S15" s="33">
        <f t="shared" si="2"/>
        <v>2.4545454545454546</v>
      </c>
      <c r="T15" s="33">
        <f t="shared" si="3"/>
        <v>2.25</v>
      </c>
      <c r="U15" s="33">
        <f t="shared" si="6"/>
        <v>1.25</v>
      </c>
      <c r="V15" s="34">
        <f t="shared" si="4"/>
        <v>1</v>
      </c>
      <c r="W15" s="35">
        <f t="shared" si="7"/>
        <v>1.4324324324324325</v>
      </c>
      <c r="X15" s="55">
        <v>1.8974358974358974</v>
      </c>
      <c r="Y15" s="299">
        <v>1.9487179487179487</v>
      </c>
      <c r="Z15" s="315">
        <v>2.7</v>
      </c>
      <c r="AA15" s="37">
        <v>1.3347554972103708</v>
      </c>
      <c r="AB15" s="38">
        <v>2.35858418789282</v>
      </c>
    </row>
    <row r="16" spans="1:28" s="145" customFormat="1" ht="13.5" customHeight="1">
      <c r="A16" s="353"/>
      <c r="B16" s="134" t="s">
        <v>11</v>
      </c>
      <c r="C16" s="29">
        <v>2</v>
      </c>
      <c r="D16" s="30">
        <v>1</v>
      </c>
      <c r="E16" s="30">
        <v>4</v>
      </c>
      <c r="F16" s="30">
        <v>17</v>
      </c>
      <c r="G16" s="30">
        <v>6</v>
      </c>
      <c r="H16" s="30">
        <v>6</v>
      </c>
      <c r="I16" s="54">
        <v>14</v>
      </c>
      <c r="J16" s="26">
        <v>50</v>
      </c>
      <c r="K16" s="30">
        <v>45</v>
      </c>
      <c r="L16" s="54">
        <v>92</v>
      </c>
      <c r="M16" s="29">
        <v>6682</v>
      </c>
      <c r="N16" s="30">
        <v>3271</v>
      </c>
      <c r="O16" s="31">
        <v>6526</v>
      </c>
      <c r="P16" s="32">
        <f t="shared" si="0"/>
        <v>0.6666666666666666</v>
      </c>
      <c r="Q16" s="33">
        <f t="shared" si="5"/>
        <v>0.16666666666666666</v>
      </c>
      <c r="R16" s="33">
        <f t="shared" si="1"/>
        <v>0.8</v>
      </c>
      <c r="S16" s="33">
        <f t="shared" si="2"/>
        <v>1.5454545454545454</v>
      </c>
      <c r="T16" s="33">
        <f t="shared" si="3"/>
        <v>1.5</v>
      </c>
      <c r="U16" s="33">
        <f t="shared" si="6"/>
        <v>1.5</v>
      </c>
      <c r="V16" s="34">
        <f t="shared" si="4"/>
        <v>3.5</v>
      </c>
      <c r="W16" s="35">
        <f t="shared" si="7"/>
        <v>1.3513513513513513</v>
      </c>
      <c r="X16" s="55">
        <v>1.1538461538461537</v>
      </c>
      <c r="Y16" s="299">
        <v>2.358974358974359</v>
      </c>
      <c r="Z16" s="315">
        <v>2.2</v>
      </c>
      <c r="AA16" s="37">
        <v>1.0724590163934427</v>
      </c>
      <c r="AB16" s="38">
        <v>2.15949702183984</v>
      </c>
    </row>
    <row r="17" spans="1:28" s="145" customFormat="1" ht="13.5" customHeight="1">
      <c r="A17" s="354"/>
      <c r="B17" s="139" t="s">
        <v>12</v>
      </c>
      <c r="C17" s="29">
        <v>1</v>
      </c>
      <c r="D17" s="30">
        <v>4</v>
      </c>
      <c r="E17" s="30">
        <v>2</v>
      </c>
      <c r="F17" s="30">
        <v>9</v>
      </c>
      <c r="G17" s="30">
        <v>5</v>
      </c>
      <c r="H17" s="30">
        <v>11</v>
      </c>
      <c r="I17" s="54">
        <v>1</v>
      </c>
      <c r="J17" s="26">
        <v>33</v>
      </c>
      <c r="K17" s="30">
        <v>50</v>
      </c>
      <c r="L17" s="54">
        <v>100</v>
      </c>
      <c r="M17" s="29">
        <v>5349</v>
      </c>
      <c r="N17" s="30">
        <v>3143</v>
      </c>
      <c r="O17" s="31">
        <v>6209</v>
      </c>
      <c r="P17" s="32">
        <f t="shared" si="0"/>
        <v>0.3333333333333333</v>
      </c>
      <c r="Q17" s="33">
        <f t="shared" si="5"/>
        <v>0.6666666666666666</v>
      </c>
      <c r="R17" s="33">
        <f t="shared" si="1"/>
        <v>0.4</v>
      </c>
      <c r="S17" s="33">
        <f t="shared" si="2"/>
        <v>0.8181818181818182</v>
      </c>
      <c r="T17" s="33">
        <f t="shared" si="3"/>
        <v>1.25</v>
      </c>
      <c r="U17" s="33">
        <f t="shared" si="6"/>
        <v>2.75</v>
      </c>
      <c r="V17" s="34">
        <f t="shared" si="4"/>
        <v>0.25</v>
      </c>
      <c r="W17" s="35">
        <f t="shared" si="7"/>
        <v>0.8918918918918919</v>
      </c>
      <c r="X17" s="55">
        <v>1.2820512820512822</v>
      </c>
      <c r="Y17" s="299">
        <v>2.5641025641025643</v>
      </c>
      <c r="Z17" s="315">
        <v>1.78</v>
      </c>
      <c r="AA17" s="37">
        <v>1.0247799152266057</v>
      </c>
      <c r="AB17" s="38">
        <v>2.05459960291197</v>
      </c>
    </row>
    <row r="18" spans="1:28" s="150" customFormat="1" ht="13.5" customHeight="1">
      <c r="A18" s="352">
        <v>4</v>
      </c>
      <c r="B18" s="144" t="s">
        <v>13</v>
      </c>
      <c r="C18" s="85">
        <v>1</v>
      </c>
      <c r="D18" s="86">
        <v>5</v>
      </c>
      <c r="E18" s="86">
        <v>1</v>
      </c>
      <c r="F18" s="86">
        <v>11</v>
      </c>
      <c r="G18" s="86">
        <v>5</v>
      </c>
      <c r="H18" s="86">
        <v>5</v>
      </c>
      <c r="I18" s="87">
        <v>1</v>
      </c>
      <c r="J18" s="219">
        <v>29</v>
      </c>
      <c r="K18" s="86">
        <v>53</v>
      </c>
      <c r="L18" s="68">
        <v>63</v>
      </c>
      <c r="M18" s="85">
        <v>5623</v>
      </c>
      <c r="N18" s="86">
        <v>2908</v>
      </c>
      <c r="O18" s="69">
        <v>4517</v>
      </c>
      <c r="P18" s="88">
        <f t="shared" si="0"/>
        <v>0.3333333333333333</v>
      </c>
      <c r="Q18" s="89">
        <f t="shared" si="5"/>
        <v>0.8333333333333334</v>
      </c>
      <c r="R18" s="89">
        <f t="shared" si="1"/>
        <v>0.2</v>
      </c>
      <c r="S18" s="89">
        <f t="shared" si="2"/>
        <v>1</v>
      </c>
      <c r="T18" s="89">
        <f t="shared" si="3"/>
        <v>1.25</v>
      </c>
      <c r="U18" s="89">
        <f t="shared" si="6"/>
        <v>1.25</v>
      </c>
      <c r="V18" s="222">
        <f t="shared" si="4"/>
        <v>0.25</v>
      </c>
      <c r="W18" s="91">
        <f t="shared" si="7"/>
        <v>0.7837837837837838</v>
      </c>
      <c r="X18" s="89">
        <v>1.4324324324324325</v>
      </c>
      <c r="Y18" s="300">
        <v>1.6153846153846154</v>
      </c>
      <c r="Z18" s="316">
        <v>1.87</v>
      </c>
      <c r="AA18" s="148">
        <v>0.9481578089338115</v>
      </c>
      <c r="AB18" s="59">
        <v>1.49470549305096</v>
      </c>
    </row>
    <row r="19" spans="1:28" s="150" customFormat="1" ht="13.5" customHeight="1">
      <c r="A19" s="353"/>
      <c r="B19" s="134" t="s">
        <v>14</v>
      </c>
      <c r="C19" s="78">
        <v>1</v>
      </c>
      <c r="D19" s="79">
        <v>5</v>
      </c>
      <c r="E19" s="79">
        <v>6</v>
      </c>
      <c r="F19" s="79">
        <v>18</v>
      </c>
      <c r="G19" s="79">
        <v>1</v>
      </c>
      <c r="H19" s="79">
        <v>16</v>
      </c>
      <c r="I19" s="80">
        <v>2</v>
      </c>
      <c r="J19" s="26">
        <v>49</v>
      </c>
      <c r="K19" s="79">
        <v>48</v>
      </c>
      <c r="L19" s="54">
        <v>53</v>
      </c>
      <c r="M19" s="78">
        <v>5623</v>
      </c>
      <c r="N19" s="79">
        <v>3788</v>
      </c>
      <c r="O19" s="31">
        <v>4076</v>
      </c>
      <c r="P19" s="32">
        <f t="shared" si="0"/>
        <v>0.3333333333333333</v>
      </c>
      <c r="Q19" s="33">
        <f t="shared" si="5"/>
        <v>0.8333333333333334</v>
      </c>
      <c r="R19" s="33">
        <f t="shared" si="1"/>
        <v>1.2</v>
      </c>
      <c r="S19" s="33">
        <f t="shared" si="2"/>
        <v>1.6363636363636365</v>
      </c>
      <c r="T19" s="33">
        <f t="shared" si="3"/>
        <v>0.25</v>
      </c>
      <c r="U19" s="33">
        <f t="shared" si="6"/>
        <v>4</v>
      </c>
      <c r="V19" s="223">
        <f t="shared" si="4"/>
        <v>0.5</v>
      </c>
      <c r="W19" s="35">
        <f t="shared" si="7"/>
        <v>1.3243243243243243</v>
      </c>
      <c r="X19" s="33">
        <v>1.2972972972972974</v>
      </c>
      <c r="Y19" s="299">
        <v>1.358974358974359</v>
      </c>
      <c r="Z19" s="315">
        <v>1.87</v>
      </c>
      <c r="AA19" s="137">
        <v>1.2338762214983714</v>
      </c>
      <c r="AB19" s="38">
        <v>1.34832947403241</v>
      </c>
    </row>
    <row r="20" spans="1:28" s="150" customFormat="1" ht="13.5" customHeight="1">
      <c r="A20" s="353"/>
      <c r="B20" s="134" t="s">
        <v>15</v>
      </c>
      <c r="C20" s="78">
        <v>0</v>
      </c>
      <c r="D20" s="79">
        <v>2</v>
      </c>
      <c r="E20" s="79">
        <v>3</v>
      </c>
      <c r="F20" s="79">
        <v>18</v>
      </c>
      <c r="G20" s="79">
        <v>6</v>
      </c>
      <c r="H20" s="79">
        <v>13</v>
      </c>
      <c r="I20" s="80">
        <v>5</v>
      </c>
      <c r="J20" s="26">
        <v>47</v>
      </c>
      <c r="K20" s="79">
        <v>74</v>
      </c>
      <c r="L20" s="54">
        <v>68</v>
      </c>
      <c r="M20" s="78">
        <v>6517</v>
      </c>
      <c r="N20" s="79">
        <v>4367</v>
      </c>
      <c r="O20" s="31">
        <v>5475</v>
      </c>
      <c r="P20" s="32">
        <f t="shared" si="0"/>
        <v>0</v>
      </c>
      <c r="Q20" s="33">
        <f t="shared" si="5"/>
        <v>0.3333333333333333</v>
      </c>
      <c r="R20" s="33">
        <f t="shared" si="1"/>
        <v>0.6</v>
      </c>
      <c r="S20" s="33">
        <f t="shared" si="2"/>
        <v>1.6363636363636365</v>
      </c>
      <c r="T20" s="33">
        <f t="shared" si="3"/>
        <v>1.5</v>
      </c>
      <c r="U20" s="33">
        <f t="shared" si="6"/>
        <v>3.25</v>
      </c>
      <c r="V20" s="223">
        <f t="shared" si="4"/>
        <v>1.25</v>
      </c>
      <c r="W20" s="35">
        <f t="shared" si="7"/>
        <v>1.2702702702702702</v>
      </c>
      <c r="X20" s="33">
        <v>2</v>
      </c>
      <c r="Y20" s="299">
        <v>1.7435897435897436</v>
      </c>
      <c r="Z20" s="315">
        <v>2.16</v>
      </c>
      <c r="AA20" s="137">
        <v>1.4234028683181226</v>
      </c>
      <c r="AB20" s="38">
        <v>1.81171409662475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4</v>
      </c>
      <c r="E21" s="79">
        <v>3</v>
      </c>
      <c r="F21" s="79">
        <v>23</v>
      </c>
      <c r="G21" s="79">
        <v>14</v>
      </c>
      <c r="H21" s="79">
        <v>7</v>
      </c>
      <c r="I21" s="80">
        <v>8</v>
      </c>
      <c r="J21" s="26">
        <v>59</v>
      </c>
      <c r="K21" s="79">
        <v>36</v>
      </c>
      <c r="L21" s="54">
        <v>57</v>
      </c>
      <c r="M21" s="78">
        <v>6351</v>
      </c>
      <c r="N21" s="79">
        <v>4295</v>
      </c>
      <c r="O21" s="31">
        <v>6062</v>
      </c>
      <c r="P21" s="32">
        <f t="shared" si="0"/>
        <v>0</v>
      </c>
      <c r="Q21" s="33">
        <f t="shared" si="5"/>
        <v>0.6666666666666666</v>
      </c>
      <c r="R21" s="33">
        <f t="shared" si="1"/>
        <v>0.6</v>
      </c>
      <c r="S21" s="33">
        <f t="shared" si="2"/>
        <v>2.090909090909091</v>
      </c>
      <c r="T21" s="33">
        <f t="shared" si="3"/>
        <v>3.5</v>
      </c>
      <c r="U21" s="33">
        <f t="shared" si="6"/>
        <v>1.75</v>
      </c>
      <c r="V21" s="223">
        <f t="shared" si="4"/>
        <v>2</v>
      </c>
      <c r="W21" s="35">
        <f t="shared" si="7"/>
        <v>1.5945945945945945</v>
      </c>
      <c r="X21" s="33">
        <v>0.972972972972973</v>
      </c>
      <c r="Y21" s="299">
        <v>1.4615384615384615</v>
      </c>
      <c r="Z21" s="317">
        <v>2.23</v>
      </c>
      <c r="AA21" s="137">
        <v>1.401762402088773</v>
      </c>
      <c r="AB21" s="38">
        <v>2.00595632031767</v>
      </c>
    </row>
    <row r="22" spans="1:28" s="150" customFormat="1" ht="13.5" customHeight="1">
      <c r="A22" s="352">
        <v>5</v>
      </c>
      <c r="B22" s="144" t="s">
        <v>17</v>
      </c>
      <c r="C22" s="85">
        <v>1</v>
      </c>
      <c r="D22" s="86">
        <v>0</v>
      </c>
      <c r="E22" s="86">
        <v>5</v>
      </c>
      <c r="F22" s="86">
        <v>14</v>
      </c>
      <c r="G22" s="86">
        <v>8</v>
      </c>
      <c r="H22" s="86">
        <v>7</v>
      </c>
      <c r="I22" s="87">
        <v>2</v>
      </c>
      <c r="J22" s="219">
        <v>37</v>
      </c>
      <c r="K22" s="86">
        <v>21</v>
      </c>
      <c r="L22" s="68">
        <v>87</v>
      </c>
      <c r="M22" s="85">
        <v>5231</v>
      </c>
      <c r="N22" s="86">
        <v>2924</v>
      </c>
      <c r="O22" s="69">
        <v>6071</v>
      </c>
      <c r="P22" s="88">
        <f t="shared" si="0"/>
        <v>0.3333333333333333</v>
      </c>
      <c r="Q22" s="89">
        <f t="shared" si="5"/>
        <v>0</v>
      </c>
      <c r="R22" s="89">
        <f t="shared" si="1"/>
        <v>1</v>
      </c>
      <c r="S22" s="89">
        <f t="shared" si="2"/>
        <v>1.2727272727272727</v>
      </c>
      <c r="T22" s="89">
        <f t="shared" si="3"/>
        <v>2</v>
      </c>
      <c r="U22" s="89">
        <f t="shared" si="6"/>
        <v>1.75</v>
      </c>
      <c r="V22" s="222">
        <f t="shared" si="4"/>
        <v>0.5</v>
      </c>
      <c r="W22" s="91">
        <f t="shared" si="7"/>
        <v>1</v>
      </c>
      <c r="X22" s="89">
        <v>0.5675675675675675</v>
      </c>
      <c r="Y22" s="300">
        <v>2.230769230769231</v>
      </c>
      <c r="Z22" s="315">
        <v>1.76</v>
      </c>
      <c r="AA22" s="148">
        <v>0.9530638852672751</v>
      </c>
      <c r="AB22" s="59">
        <v>2.01560424966799</v>
      </c>
    </row>
    <row r="23" spans="1:28" s="150" customFormat="1" ht="13.5" customHeight="1">
      <c r="A23" s="353">
        <v>5</v>
      </c>
      <c r="B23" s="134" t="s">
        <v>18</v>
      </c>
      <c r="C23" s="78">
        <v>2</v>
      </c>
      <c r="D23" s="79">
        <v>5</v>
      </c>
      <c r="E23" s="79">
        <v>8</v>
      </c>
      <c r="F23" s="79">
        <v>16</v>
      </c>
      <c r="G23" s="79">
        <v>12</v>
      </c>
      <c r="H23" s="79">
        <v>7</v>
      </c>
      <c r="I23" s="80">
        <v>7</v>
      </c>
      <c r="J23" s="26">
        <v>57</v>
      </c>
      <c r="K23" s="79">
        <v>32</v>
      </c>
      <c r="L23" s="54">
        <v>61</v>
      </c>
      <c r="M23" s="78">
        <v>6130</v>
      </c>
      <c r="N23" s="79">
        <v>4614</v>
      </c>
      <c r="O23" s="31">
        <v>3459</v>
      </c>
      <c r="P23" s="32">
        <f t="shared" si="0"/>
        <v>0.6666666666666666</v>
      </c>
      <c r="Q23" s="33">
        <f t="shared" si="5"/>
        <v>0.8333333333333334</v>
      </c>
      <c r="R23" s="33">
        <f t="shared" si="1"/>
        <v>1.6</v>
      </c>
      <c r="S23" s="33">
        <f t="shared" si="2"/>
        <v>1.4545454545454546</v>
      </c>
      <c r="T23" s="33">
        <f t="shared" si="3"/>
        <v>3</v>
      </c>
      <c r="U23" s="33">
        <f t="shared" si="6"/>
        <v>1.75</v>
      </c>
      <c r="V23" s="34">
        <f t="shared" si="4"/>
        <v>1.75</v>
      </c>
      <c r="W23" s="35">
        <f t="shared" si="7"/>
        <v>1.5405405405405406</v>
      </c>
      <c r="X23" s="33">
        <v>0.8648648648648649</v>
      </c>
      <c r="Y23" s="299">
        <v>1.564102564102564</v>
      </c>
      <c r="Z23" s="315">
        <v>2.04</v>
      </c>
      <c r="AA23" s="137">
        <v>1.502442201237382</v>
      </c>
      <c r="AB23" s="38">
        <v>1.14536423841059</v>
      </c>
    </row>
    <row r="24" spans="1:28" s="150" customFormat="1" ht="13.5" customHeight="1">
      <c r="A24" s="353"/>
      <c r="B24" s="134" t="s">
        <v>19</v>
      </c>
      <c r="C24" s="78">
        <v>1</v>
      </c>
      <c r="D24" s="79">
        <v>19</v>
      </c>
      <c r="E24" s="79">
        <v>11</v>
      </c>
      <c r="F24" s="79">
        <v>31</v>
      </c>
      <c r="G24" s="79">
        <v>4</v>
      </c>
      <c r="H24" s="79">
        <v>15</v>
      </c>
      <c r="I24" s="80">
        <v>8</v>
      </c>
      <c r="J24" s="26">
        <v>89</v>
      </c>
      <c r="K24" s="79">
        <v>57</v>
      </c>
      <c r="L24" s="54">
        <v>111</v>
      </c>
      <c r="M24" s="78">
        <v>7604</v>
      </c>
      <c r="N24" s="79">
        <v>5848</v>
      </c>
      <c r="O24" s="31">
        <v>6154</v>
      </c>
      <c r="P24" s="32">
        <f t="shared" si="0"/>
        <v>0.3333333333333333</v>
      </c>
      <c r="Q24" s="33">
        <f t="shared" si="5"/>
        <v>3.1666666666666665</v>
      </c>
      <c r="R24" s="33">
        <f t="shared" si="1"/>
        <v>2.2</v>
      </c>
      <c r="S24" s="33">
        <f t="shared" si="2"/>
        <v>2.8181818181818183</v>
      </c>
      <c r="T24" s="33">
        <f t="shared" si="3"/>
        <v>1</v>
      </c>
      <c r="U24" s="33">
        <f t="shared" si="6"/>
        <v>3.75</v>
      </c>
      <c r="V24" s="34">
        <f t="shared" si="4"/>
        <v>2</v>
      </c>
      <c r="W24" s="35">
        <f t="shared" si="7"/>
        <v>2.4054054054054053</v>
      </c>
      <c r="X24" s="33">
        <v>1.5405405405405406</v>
      </c>
      <c r="Y24" s="299">
        <v>2.8461538461538463</v>
      </c>
      <c r="Z24" s="315">
        <v>2.53</v>
      </c>
      <c r="AA24" s="137">
        <v>1.904265711494627</v>
      </c>
      <c r="AB24" s="38">
        <v>2.03303600925008</v>
      </c>
    </row>
    <row r="25" spans="1:28" s="150" customFormat="1" ht="13.5" customHeight="1">
      <c r="A25" s="354"/>
      <c r="B25" s="139" t="s">
        <v>20</v>
      </c>
      <c r="C25" s="81">
        <v>1</v>
      </c>
      <c r="D25" s="82">
        <v>7</v>
      </c>
      <c r="E25" s="82">
        <v>9</v>
      </c>
      <c r="F25" s="82">
        <v>26</v>
      </c>
      <c r="G25" s="82">
        <v>11</v>
      </c>
      <c r="H25" s="82">
        <v>12</v>
      </c>
      <c r="I25" s="83">
        <v>6</v>
      </c>
      <c r="J25" s="40">
        <v>72</v>
      </c>
      <c r="K25" s="82">
        <v>41</v>
      </c>
      <c r="L25" s="62">
        <v>127</v>
      </c>
      <c r="M25" s="81">
        <v>7884</v>
      </c>
      <c r="N25" s="82">
        <v>5676</v>
      </c>
      <c r="O25" s="45">
        <v>6189</v>
      </c>
      <c r="P25" s="46">
        <f t="shared" si="0"/>
        <v>0.3333333333333333</v>
      </c>
      <c r="Q25" s="47">
        <f t="shared" si="5"/>
        <v>1.1666666666666667</v>
      </c>
      <c r="R25" s="47">
        <f t="shared" si="1"/>
        <v>1.8</v>
      </c>
      <c r="S25" s="47">
        <f t="shared" si="2"/>
        <v>2.3636363636363638</v>
      </c>
      <c r="T25" s="47">
        <f t="shared" si="3"/>
        <v>2.75</v>
      </c>
      <c r="U25" s="47">
        <f t="shared" si="6"/>
        <v>3</v>
      </c>
      <c r="V25" s="48">
        <f t="shared" si="4"/>
        <v>1.5</v>
      </c>
      <c r="W25" s="49">
        <f t="shared" si="7"/>
        <v>1.945945945945946</v>
      </c>
      <c r="X25" s="47">
        <v>1.1081081081081081</v>
      </c>
      <c r="Y25" s="301">
        <v>3.2564102564102564</v>
      </c>
      <c r="Z25" s="315">
        <v>2.61</v>
      </c>
      <c r="AA25" s="142">
        <v>1.84765625</v>
      </c>
      <c r="AB25" s="52">
        <v>2.04798146922567</v>
      </c>
    </row>
    <row r="26" spans="1:28" s="150" customFormat="1" ht="13.5" customHeight="1">
      <c r="A26" s="352">
        <v>6</v>
      </c>
      <c r="B26" s="134" t="s">
        <v>21</v>
      </c>
      <c r="C26" s="78">
        <v>3</v>
      </c>
      <c r="D26" s="79">
        <v>9</v>
      </c>
      <c r="E26" s="79">
        <v>22</v>
      </c>
      <c r="F26" s="79">
        <v>22</v>
      </c>
      <c r="G26" s="79">
        <v>9</v>
      </c>
      <c r="H26" s="79">
        <v>7</v>
      </c>
      <c r="I26" s="80">
        <v>4</v>
      </c>
      <c r="J26" s="26">
        <v>76</v>
      </c>
      <c r="K26" s="79">
        <v>65</v>
      </c>
      <c r="L26" s="54">
        <v>136</v>
      </c>
      <c r="M26" s="78">
        <v>7953</v>
      </c>
      <c r="N26" s="79">
        <v>5955</v>
      </c>
      <c r="O26" s="31">
        <v>6656</v>
      </c>
      <c r="P26" s="32">
        <f t="shared" si="0"/>
        <v>1</v>
      </c>
      <c r="Q26" s="33">
        <f t="shared" si="5"/>
        <v>1.5</v>
      </c>
      <c r="R26" s="33">
        <f t="shared" si="1"/>
        <v>4.4</v>
      </c>
      <c r="S26" s="33">
        <f t="shared" si="2"/>
        <v>2</v>
      </c>
      <c r="T26" s="33">
        <f t="shared" si="3"/>
        <v>2.25</v>
      </c>
      <c r="U26" s="33">
        <f t="shared" si="6"/>
        <v>1.75</v>
      </c>
      <c r="V26" s="34">
        <f t="shared" si="4"/>
        <v>1</v>
      </c>
      <c r="W26" s="35">
        <f t="shared" si="7"/>
        <v>2.054054054054054</v>
      </c>
      <c r="X26" s="33">
        <v>1.7567567567567568</v>
      </c>
      <c r="Y26" s="299">
        <v>3.4871794871794872</v>
      </c>
      <c r="Z26" s="316">
        <v>2.63</v>
      </c>
      <c r="AA26" s="137">
        <v>1.9378457533355027</v>
      </c>
      <c r="AB26" s="38">
        <v>2.2010582010582</v>
      </c>
    </row>
    <row r="27" spans="1:28" s="150" customFormat="1" ht="13.5" customHeight="1">
      <c r="A27" s="353">
        <v>6</v>
      </c>
      <c r="B27" s="134" t="s">
        <v>22</v>
      </c>
      <c r="C27" s="78">
        <v>4</v>
      </c>
      <c r="D27" s="79">
        <v>10</v>
      </c>
      <c r="E27" s="79">
        <v>7</v>
      </c>
      <c r="F27" s="79">
        <v>26</v>
      </c>
      <c r="G27" s="79">
        <v>19</v>
      </c>
      <c r="H27" s="79">
        <v>22</v>
      </c>
      <c r="I27" s="80">
        <v>10</v>
      </c>
      <c r="J27" s="26">
        <v>98</v>
      </c>
      <c r="K27" s="79">
        <v>61</v>
      </c>
      <c r="L27" s="54">
        <v>127</v>
      </c>
      <c r="M27" s="78">
        <v>7595</v>
      </c>
      <c r="N27" s="79">
        <v>5651</v>
      </c>
      <c r="O27" s="31">
        <v>6202</v>
      </c>
      <c r="P27" s="32">
        <f t="shared" si="0"/>
        <v>1.3333333333333333</v>
      </c>
      <c r="Q27" s="33">
        <f t="shared" si="5"/>
        <v>1.6666666666666667</v>
      </c>
      <c r="R27" s="33">
        <f t="shared" si="1"/>
        <v>1.4</v>
      </c>
      <c r="S27" s="33">
        <f t="shared" si="2"/>
        <v>2.3636363636363638</v>
      </c>
      <c r="T27" s="33">
        <f t="shared" si="3"/>
        <v>4.75</v>
      </c>
      <c r="U27" s="33">
        <f t="shared" si="6"/>
        <v>5.5</v>
      </c>
      <c r="V27" s="223">
        <f t="shared" si="4"/>
        <v>2.5</v>
      </c>
      <c r="W27" s="35">
        <f t="shared" si="7"/>
        <v>2.6486486486486487</v>
      </c>
      <c r="X27" s="33">
        <v>1.6486486486486487</v>
      </c>
      <c r="Y27" s="299">
        <v>3.2564102564102564</v>
      </c>
      <c r="Z27" s="315">
        <v>2.51</v>
      </c>
      <c r="AA27" s="137">
        <v>1.8395182291666667</v>
      </c>
      <c r="AB27" s="38">
        <v>2.05092592592592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13</v>
      </c>
      <c r="E28" s="79">
        <v>11</v>
      </c>
      <c r="F28" s="79">
        <v>28</v>
      </c>
      <c r="G28" s="79">
        <v>20</v>
      </c>
      <c r="H28" s="79">
        <v>8</v>
      </c>
      <c r="I28" s="80">
        <v>3</v>
      </c>
      <c r="J28" s="26">
        <v>83</v>
      </c>
      <c r="K28" s="79">
        <v>67</v>
      </c>
      <c r="L28" s="54">
        <v>147</v>
      </c>
      <c r="M28" s="78">
        <v>7740</v>
      </c>
      <c r="N28" s="79">
        <v>5393</v>
      </c>
      <c r="O28" s="31">
        <v>5958</v>
      </c>
      <c r="P28" s="32">
        <f t="shared" si="0"/>
        <v>0</v>
      </c>
      <c r="Q28" s="33">
        <f t="shared" si="5"/>
        <v>2.1666666666666665</v>
      </c>
      <c r="R28" s="33">
        <f t="shared" si="1"/>
        <v>2.2</v>
      </c>
      <c r="S28" s="33">
        <f t="shared" si="2"/>
        <v>2.5454545454545454</v>
      </c>
      <c r="T28" s="33">
        <f t="shared" si="3"/>
        <v>5</v>
      </c>
      <c r="U28" s="33">
        <f t="shared" si="6"/>
        <v>2</v>
      </c>
      <c r="V28" s="223">
        <f t="shared" si="4"/>
        <v>0.75</v>
      </c>
      <c r="W28" s="35">
        <f t="shared" si="7"/>
        <v>2.2432432432432434</v>
      </c>
      <c r="X28" s="33">
        <v>1.8108108108108107</v>
      </c>
      <c r="Y28" s="299">
        <v>3.769230769230769</v>
      </c>
      <c r="Z28" s="315">
        <v>2.56</v>
      </c>
      <c r="AA28" s="137">
        <v>1.756105503093455</v>
      </c>
      <c r="AB28" s="38">
        <v>1.96893588896232</v>
      </c>
    </row>
    <row r="29" spans="1:28" s="150" customFormat="1" ht="13.5" customHeight="1">
      <c r="A29" s="353"/>
      <c r="B29" s="134" t="s">
        <v>24</v>
      </c>
      <c r="C29" s="78">
        <v>1</v>
      </c>
      <c r="D29" s="79">
        <v>8</v>
      </c>
      <c r="E29" s="79">
        <v>12</v>
      </c>
      <c r="F29" s="79">
        <v>35</v>
      </c>
      <c r="G29" s="79">
        <v>12</v>
      </c>
      <c r="H29" s="79">
        <v>10</v>
      </c>
      <c r="I29" s="80">
        <v>3</v>
      </c>
      <c r="J29" s="26">
        <v>81</v>
      </c>
      <c r="K29" s="79">
        <v>65</v>
      </c>
      <c r="L29" s="54">
        <v>156</v>
      </c>
      <c r="M29" s="78">
        <v>6656</v>
      </c>
      <c r="N29" s="79">
        <v>4745</v>
      </c>
      <c r="O29" s="31">
        <v>5604</v>
      </c>
      <c r="P29" s="32">
        <f t="shared" si="0"/>
        <v>0.3333333333333333</v>
      </c>
      <c r="Q29" s="33">
        <f t="shared" si="5"/>
        <v>1.3333333333333333</v>
      </c>
      <c r="R29" s="33">
        <f t="shared" si="1"/>
        <v>2.4</v>
      </c>
      <c r="S29" s="33">
        <f t="shared" si="2"/>
        <v>3.1818181818181817</v>
      </c>
      <c r="T29" s="33">
        <f t="shared" si="3"/>
        <v>3</v>
      </c>
      <c r="U29" s="33">
        <f t="shared" si="6"/>
        <v>2.5</v>
      </c>
      <c r="V29" s="223">
        <f t="shared" si="4"/>
        <v>0.75</v>
      </c>
      <c r="W29" s="35">
        <f t="shared" si="7"/>
        <v>2.189189189189189</v>
      </c>
      <c r="X29" s="33">
        <v>1.7567567567567568</v>
      </c>
      <c r="Y29" s="299">
        <v>4</v>
      </c>
      <c r="Z29" s="315">
        <v>2.21</v>
      </c>
      <c r="AA29" s="137">
        <v>1.5445963541666667</v>
      </c>
      <c r="AB29" s="38">
        <v>1.85256198347107</v>
      </c>
    </row>
    <row r="30" spans="1:28" s="150" customFormat="1" ht="13.5" customHeight="1">
      <c r="A30" s="354"/>
      <c r="B30" s="139" t="s">
        <v>25</v>
      </c>
      <c r="C30" s="81">
        <v>1</v>
      </c>
      <c r="D30" s="82">
        <v>3</v>
      </c>
      <c r="E30" s="82">
        <v>11</v>
      </c>
      <c r="F30" s="82">
        <v>25</v>
      </c>
      <c r="G30" s="82">
        <v>4</v>
      </c>
      <c r="H30" s="82">
        <v>6</v>
      </c>
      <c r="I30" s="83">
        <v>3</v>
      </c>
      <c r="J30" s="40">
        <v>53</v>
      </c>
      <c r="K30" s="82">
        <v>44</v>
      </c>
      <c r="L30" s="62">
        <v>176</v>
      </c>
      <c r="M30" s="81">
        <v>5607</v>
      </c>
      <c r="N30" s="82">
        <v>3747</v>
      </c>
      <c r="O30" s="45">
        <v>4852</v>
      </c>
      <c r="P30" s="46">
        <f t="shared" si="0"/>
        <v>0.3333333333333333</v>
      </c>
      <c r="Q30" s="47">
        <f t="shared" si="5"/>
        <v>0.5</v>
      </c>
      <c r="R30" s="47">
        <f t="shared" si="1"/>
        <v>2.2</v>
      </c>
      <c r="S30" s="47">
        <f t="shared" si="2"/>
        <v>2.272727272727273</v>
      </c>
      <c r="T30" s="47">
        <f t="shared" si="3"/>
        <v>1</v>
      </c>
      <c r="U30" s="47">
        <f t="shared" si="6"/>
        <v>1.5</v>
      </c>
      <c r="V30" s="224">
        <f t="shared" si="4"/>
        <v>0.75</v>
      </c>
      <c r="W30" s="49">
        <f t="shared" si="7"/>
        <v>1.4324324324324325</v>
      </c>
      <c r="X30" s="47">
        <v>1.1891891891891893</v>
      </c>
      <c r="Y30" s="301">
        <v>4.512820512820513</v>
      </c>
      <c r="Z30" s="317">
        <v>1.86</v>
      </c>
      <c r="AA30" s="142">
        <v>1.2197265625</v>
      </c>
      <c r="AB30" s="52">
        <v>1.60502811776381</v>
      </c>
    </row>
    <row r="31" spans="1:28" s="150" customFormat="1" ht="13.5" customHeight="1">
      <c r="A31" s="352">
        <v>7</v>
      </c>
      <c r="B31" s="144" t="s">
        <v>26</v>
      </c>
      <c r="C31" s="85">
        <v>1</v>
      </c>
      <c r="D31" s="86">
        <v>5</v>
      </c>
      <c r="E31" s="86">
        <v>7</v>
      </c>
      <c r="F31" s="86">
        <v>18</v>
      </c>
      <c r="G31" s="86">
        <v>8</v>
      </c>
      <c r="H31" s="86">
        <v>7</v>
      </c>
      <c r="I31" s="87">
        <v>5</v>
      </c>
      <c r="J31" s="219">
        <v>51</v>
      </c>
      <c r="K31" s="86">
        <v>48</v>
      </c>
      <c r="L31" s="68">
        <v>157</v>
      </c>
      <c r="M31" s="85">
        <v>4970</v>
      </c>
      <c r="N31" s="86">
        <v>3456</v>
      </c>
      <c r="O31" s="69">
        <v>4032</v>
      </c>
      <c r="P31" s="88">
        <f t="shared" si="0"/>
        <v>0.3333333333333333</v>
      </c>
      <c r="Q31" s="89">
        <f t="shared" si="5"/>
        <v>0.8333333333333334</v>
      </c>
      <c r="R31" s="89">
        <f t="shared" si="1"/>
        <v>1.4</v>
      </c>
      <c r="S31" s="89">
        <f t="shared" si="2"/>
        <v>1.6363636363636365</v>
      </c>
      <c r="T31" s="89">
        <f t="shared" si="3"/>
        <v>2</v>
      </c>
      <c r="U31" s="89">
        <f t="shared" si="6"/>
        <v>1.75</v>
      </c>
      <c r="V31" s="90">
        <f t="shared" si="4"/>
        <v>1.25</v>
      </c>
      <c r="W31" s="91">
        <f t="shared" si="7"/>
        <v>1.3783783783783783</v>
      </c>
      <c r="X31" s="89">
        <v>1.2972972972972974</v>
      </c>
      <c r="Y31" s="300">
        <v>4.0256410256410255</v>
      </c>
      <c r="Z31" s="315">
        <v>1.65</v>
      </c>
      <c r="AA31" s="148">
        <v>1.1239024390243904</v>
      </c>
      <c r="AB31" s="59">
        <v>1.33554157005631</v>
      </c>
    </row>
    <row r="32" spans="1:28" s="150" customFormat="1" ht="13.5" customHeight="1">
      <c r="A32" s="353"/>
      <c r="B32" s="134" t="s">
        <v>27</v>
      </c>
      <c r="C32" s="78">
        <v>0</v>
      </c>
      <c r="D32" s="79">
        <v>2</v>
      </c>
      <c r="E32" s="79">
        <v>8</v>
      </c>
      <c r="F32" s="79">
        <v>21</v>
      </c>
      <c r="G32" s="79">
        <v>2</v>
      </c>
      <c r="H32" s="79">
        <v>3</v>
      </c>
      <c r="I32" s="80">
        <v>6</v>
      </c>
      <c r="J32" s="26">
        <v>42</v>
      </c>
      <c r="K32" s="79">
        <v>47</v>
      </c>
      <c r="L32" s="54">
        <v>102</v>
      </c>
      <c r="M32" s="78">
        <v>4107</v>
      </c>
      <c r="N32" s="79">
        <v>3239</v>
      </c>
      <c r="O32" s="31">
        <v>3544</v>
      </c>
      <c r="P32" s="32">
        <f t="shared" si="0"/>
        <v>0</v>
      </c>
      <c r="Q32" s="33">
        <f t="shared" si="5"/>
        <v>0.3333333333333333</v>
      </c>
      <c r="R32" s="33">
        <f t="shared" si="1"/>
        <v>1.6</v>
      </c>
      <c r="S32" s="33">
        <f t="shared" si="2"/>
        <v>1.9090909090909092</v>
      </c>
      <c r="T32" s="33">
        <f t="shared" si="3"/>
        <v>0.5</v>
      </c>
      <c r="U32" s="33">
        <f t="shared" si="6"/>
        <v>0.75</v>
      </c>
      <c r="V32" s="34">
        <f t="shared" si="4"/>
        <v>1.5</v>
      </c>
      <c r="W32" s="35">
        <f t="shared" si="7"/>
        <v>1.135135135135135</v>
      </c>
      <c r="X32" s="33">
        <v>1.2702702702702702</v>
      </c>
      <c r="Y32" s="299">
        <v>2.6153846153846154</v>
      </c>
      <c r="Z32" s="315">
        <v>1.37</v>
      </c>
      <c r="AA32" s="137">
        <v>1.0543619791666667</v>
      </c>
      <c r="AB32" s="38">
        <v>1.17389864193441</v>
      </c>
    </row>
    <row r="33" spans="1:28" s="150" customFormat="1" ht="13.5" customHeight="1">
      <c r="A33" s="353"/>
      <c r="B33" s="134" t="s">
        <v>28</v>
      </c>
      <c r="C33" s="78">
        <v>0</v>
      </c>
      <c r="D33" s="79">
        <v>6</v>
      </c>
      <c r="E33" s="79">
        <v>2</v>
      </c>
      <c r="F33" s="79">
        <v>11</v>
      </c>
      <c r="G33" s="79">
        <v>5</v>
      </c>
      <c r="H33" s="79">
        <v>4</v>
      </c>
      <c r="I33" s="80">
        <v>1</v>
      </c>
      <c r="J33" s="26">
        <v>29</v>
      </c>
      <c r="K33" s="79">
        <v>35</v>
      </c>
      <c r="L33" s="54">
        <v>103</v>
      </c>
      <c r="M33" s="78">
        <v>3201</v>
      </c>
      <c r="N33" s="79">
        <v>2252</v>
      </c>
      <c r="O33" s="31">
        <v>3115</v>
      </c>
      <c r="P33" s="32">
        <f t="shared" si="0"/>
        <v>0</v>
      </c>
      <c r="Q33" s="33">
        <f t="shared" si="5"/>
        <v>1</v>
      </c>
      <c r="R33" s="33">
        <f t="shared" si="1"/>
        <v>0.4</v>
      </c>
      <c r="S33" s="33">
        <f t="shared" si="2"/>
        <v>1</v>
      </c>
      <c r="T33" s="33">
        <f t="shared" si="3"/>
        <v>1.25</v>
      </c>
      <c r="U33" s="33">
        <f t="shared" si="6"/>
        <v>1</v>
      </c>
      <c r="V33" s="34">
        <f t="shared" si="4"/>
        <v>0.25</v>
      </c>
      <c r="W33" s="35">
        <f t="shared" si="7"/>
        <v>0.7837837837837838</v>
      </c>
      <c r="X33" s="33">
        <v>0.9459459459459459</v>
      </c>
      <c r="Y33" s="299">
        <v>2.641025641025641</v>
      </c>
      <c r="Z33" s="315">
        <v>1.06</v>
      </c>
      <c r="AA33" s="137">
        <v>0.7323577235772357</v>
      </c>
      <c r="AB33" s="38">
        <v>1.0297520661157</v>
      </c>
    </row>
    <row r="34" spans="1:28" s="150" customFormat="1" ht="13.5" customHeight="1">
      <c r="A34" s="354"/>
      <c r="B34" s="139" t="s">
        <v>29</v>
      </c>
      <c r="C34" s="81">
        <v>0</v>
      </c>
      <c r="D34" s="82">
        <v>3</v>
      </c>
      <c r="E34" s="82">
        <v>1</v>
      </c>
      <c r="F34" s="82">
        <v>10</v>
      </c>
      <c r="G34" s="82">
        <v>4</v>
      </c>
      <c r="H34" s="82">
        <v>2</v>
      </c>
      <c r="I34" s="83">
        <v>2</v>
      </c>
      <c r="J34" s="40">
        <v>22</v>
      </c>
      <c r="K34" s="82">
        <v>16</v>
      </c>
      <c r="L34" s="62">
        <v>46</v>
      </c>
      <c r="M34" s="81">
        <v>2917</v>
      </c>
      <c r="N34" s="82">
        <v>2118</v>
      </c>
      <c r="O34" s="45">
        <v>2240</v>
      </c>
      <c r="P34" s="46">
        <f t="shared" si="0"/>
        <v>0</v>
      </c>
      <c r="Q34" s="47">
        <f t="shared" si="5"/>
        <v>0.5</v>
      </c>
      <c r="R34" s="47">
        <f t="shared" si="1"/>
        <v>0.2</v>
      </c>
      <c r="S34" s="47">
        <f t="shared" si="2"/>
        <v>0.9090909090909091</v>
      </c>
      <c r="T34" s="47">
        <f t="shared" si="3"/>
        <v>1</v>
      </c>
      <c r="U34" s="47">
        <f t="shared" si="6"/>
        <v>0.5</v>
      </c>
      <c r="V34" s="48">
        <f t="shared" si="4"/>
        <v>0.5</v>
      </c>
      <c r="W34" s="49">
        <f t="shared" si="7"/>
        <v>0.5945945945945946</v>
      </c>
      <c r="X34" s="47">
        <v>0.43243243243243246</v>
      </c>
      <c r="Y34" s="301">
        <v>1.1794871794871795</v>
      </c>
      <c r="Z34" s="315">
        <v>0.97</v>
      </c>
      <c r="AA34" s="142">
        <v>0.688780487804878</v>
      </c>
      <c r="AB34" s="52">
        <v>0.740495867768595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9</v>
      </c>
      <c r="E35" s="86">
        <v>7</v>
      </c>
      <c r="F35" s="86">
        <v>7</v>
      </c>
      <c r="G35" s="86">
        <v>3</v>
      </c>
      <c r="H35" s="86">
        <v>1</v>
      </c>
      <c r="I35" s="87">
        <v>2</v>
      </c>
      <c r="J35" s="219">
        <v>29</v>
      </c>
      <c r="K35" s="86">
        <v>23</v>
      </c>
      <c r="L35" s="68">
        <v>30</v>
      </c>
      <c r="M35" s="85">
        <v>2474</v>
      </c>
      <c r="N35" s="86">
        <v>1752</v>
      </c>
      <c r="O35" s="69">
        <v>1978</v>
      </c>
      <c r="P35" s="88">
        <f t="shared" si="0"/>
        <v>0</v>
      </c>
      <c r="Q35" s="89">
        <f t="shared" si="5"/>
        <v>1.5</v>
      </c>
      <c r="R35" s="89">
        <f t="shared" si="1"/>
        <v>1.4</v>
      </c>
      <c r="S35" s="89">
        <f t="shared" si="2"/>
        <v>0.6363636363636364</v>
      </c>
      <c r="T35" s="89">
        <f t="shared" si="3"/>
        <v>0.75</v>
      </c>
      <c r="U35" s="89">
        <f t="shared" si="6"/>
        <v>0.25</v>
      </c>
      <c r="V35" s="90">
        <f t="shared" si="4"/>
        <v>0.5</v>
      </c>
      <c r="W35" s="91">
        <f t="shared" si="7"/>
        <v>0.7837837837837838</v>
      </c>
      <c r="X35" s="89">
        <v>0.6216216216216216</v>
      </c>
      <c r="Y35" s="300">
        <v>0.7692307692307693</v>
      </c>
      <c r="Z35" s="316">
        <v>0.82</v>
      </c>
      <c r="AA35" s="148">
        <v>0.570126911812561</v>
      </c>
      <c r="AB35" s="59">
        <v>0.654533421575116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7</v>
      </c>
      <c r="F36" s="79">
        <v>8</v>
      </c>
      <c r="G36" s="79">
        <v>3</v>
      </c>
      <c r="H36" s="79">
        <v>2</v>
      </c>
      <c r="I36" s="80">
        <v>2</v>
      </c>
      <c r="J36" s="26">
        <v>22</v>
      </c>
      <c r="K36" s="79">
        <v>29</v>
      </c>
      <c r="L36" s="54">
        <v>39</v>
      </c>
      <c r="M36" s="78">
        <v>1998</v>
      </c>
      <c r="N36" s="79">
        <v>1400</v>
      </c>
      <c r="O36" s="31">
        <v>1701</v>
      </c>
      <c r="P36" s="32">
        <f t="shared" si="0"/>
        <v>0</v>
      </c>
      <c r="Q36" s="33">
        <f t="shared" si="5"/>
        <v>0</v>
      </c>
      <c r="R36" s="33">
        <f t="shared" si="1"/>
        <v>1.4</v>
      </c>
      <c r="S36" s="33">
        <f t="shared" si="2"/>
        <v>0.7272727272727273</v>
      </c>
      <c r="T36" s="33">
        <f t="shared" si="3"/>
        <v>0.75</v>
      </c>
      <c r="U36" s="33">
        <f t="shared" si="6"/>
        <v>0.5</v>
      </c>
      <c r="V36" s="223">
        <f t="shared" si="4"/>
        <v>0.5</v>
      </c>
      <c r="W36" s="35">
        <f t="shared" si="7"/>
        <v>0.5945945945945946</v>
      </c>
      <c r="X36" s="33">
        <v>0.7837837837837838</v>
      </c>
      <c r="Y36" s="299">
        <v>1</v>
      </c>
      <c r="Z36" s="315">
        <v>0.7</v>
      </c>
      <c r="AA36" s="137">
        <v>0.45946832950443056</v>
      </c>
      <c r="AB36" s="38">
        <v>0.563805104408353</v>
      </c>
    </row>
    <row r="37" spans="1:28" s="150" customFormat="1" ht="13.5" customHeight="1">
      <c r="A37" s="353"/>
      <c r="B37" s="134" t="s">
        <v>32</v>
      </c>
      <c r="C37" s="78">
        <v>0</v>
      </c>
      <c r="D37" s="79">
        <v>1</v>
      </c>
      <c r="E37" s="79">
        <v>4</v>
      </c>
      <c r="F37" s="79">
        <v>2</v>
      </c>
      <c r="G37" s="79">
        <v>1</v>
      </c>
      <c r="H37" s="79">
        <v>4</v>
      </c>
      <c r="I37" s="80">
        <v>1</v>
      </c>
      <c r="J37" s="26">
        <v>13</v>
      </c>
      <c r="K37" s="79">
        <v>23</v>
      </c>
      <c r="L37" s="54">
        <v>39</v>
      </c>
      <c r="M37" s="78">
        <v>1385</v>
      </c>
      <c r="N37" s="79">
        <v>1103</v>
      </c>
      <c r="O37" s="31">
        <v>1225</v>
      </c>
      <c r="P37" s="32">
        <f aca="true" t="shared" si="8" ref="P37:P56">C37/3</f>
        <v>0</v>
      </c>
      <c r="Q37" s="33">
        <f t="shared" si="5"/>
        <v>0.16666666666666666</v>
      </c>
      <c r="R37" s="33">
        <f aca="true" t="shared" si="9" ref="R37:R56">E37/5</f>
        <v>0.8</v>
      </c>
      <c r="S37" s="33">
        <f aca="true" t="shared" si="10" ref="S37:S56">F37/11</f>
        <v>0.18181818181818182</v>
      </c>
      <c r="T37" s="33">
        <f aca="true" t="shared" si="11" ref="T37:T56">G37/4</f>
        <v>0.25</v>
      </c>
      <c r="U37" s="33">
        <f t="shared" si="6"/>
        <v>1</v>
      </c>
      <c r="V37" s="223">
        <f aca="true" t="shared" si="12" ref="V37:V56">I37/4</f>
        <v>0.25</v>
      </c>
      <c r="W37" s="35">
        <f t="shared" si="7"/>
        <v>0.35135135135135137</v>
      </c>
      <c r="X37" s="33">
        <v>0.6216216216216216</v>
      </c>
      <c r="Y37" s="299">
        <v>1</v>
      </c>
      <c r="Z37" s="315">
        <v>0.48</v>
      </c>
      <c r="AA37" s="137">
        <v>0.36199540531670493</v>
      </c>
      <c r="AB37" s="38">
        <v>0.419376925710373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1</v>
      </c>
      <c r="E38" s="79">
        <v>2</v>
      </c>
      <c r="F38" s="79">
        <v>7</v>
      </c>
      <c r="G38" s="79">
        <v>0</v>
      </c>
      <c r="H38" s="79">
        <v>2</v>
      </c>
      <c r="I38" s="80">
        <v>3</v>
      </c>
      <c r="J38" s="26">
        <v>15</v>
      </c>
      <c r="K38" s="79">
        <v>21</v>
      </c>
      <c r="L38" s="54">
        <v>24</v>
      </c>
      <c r="M38" s="78">
        <v>1727</v>
      </c>
      <c r="N38" s="79">
        <v>1311</v>
      </c>
      <c r="O38" s="31">
        <v>1245</v>
      </c>
      <c r="P38" s="32">
        <f t="shared" si="8"/>
        <v>0</v>
      </c>
      <c r="Q38" s="33">
        <f t="shared" si="5"/>
        <v>0.16666666666666666</v>
      </c>
      <c r="R38" s="33">
        <f t="shared" si="9"/>
        <v>0.4</v>
      </c>
      <c r="S38" s="33">
        <f t="shared" si="10"/>
        <v>0.6363636363636364</v>
      </c>
      <c r="T38" s="33">
        <f t="shared" si="11"/>
        <v>0</v>
      </c>
      <c r="U38" s="33">
        <f t="shared" si="6"/>
        <v>0.5</v>
      </c>
      <c r="V38" s="223">
        <f t="shared" si="12"/>
        <v>0.75</v>
      </c>
      <c r="W38" s="35">
        <f t="shared" si="7"/>
        <v>0.40540540540540543</v>
      </c>
      <c r="X38" s="33">
        <v>0.5675675675675675</v>
      </c>
      <c r="Y38" s="299">
        <v>0.6153846153846154</v>
      </c>
      <c r="Z38" s="315">
        <v>0.58</v>
      </c>
      <c r="AA38" s="137">
        <v>0.4273142112125163</v>
      </c>
      <c r="AB38" s="38">
        <v>0.41513837945982</v>
      </c>
    </row>
    <row r="39" spans="1:28" s="150" customFormat="1" ht="13.5" customHeight="1">
      <c r="A39" s="354"/>
      <c r="B39" s="139" t="s">
        <v>34</v>
      </c>
      <c r="C39" s="81">
        <v>0</v>
      </c>
      <c r="D39" s="82">
        <v>3</v>
      </c>
      <c r="E39" s="82">
        <v>1</v>
      </c>
      <c r="F39" s="82">
        <v>3</v>
      </c>
      <c r="G39" s="82">
        <v>1</v>
      </c>
      <c r="H39" s="82">
        <v>0</v>
      </c>
      <c r="I39" s="83">
        <v>0</v>
      </c>
      <c r="J39" s="40">
        <v>8</v>
      </c>
      <c r="K39" s="82">
        <v>27</v>
      </c>
      <c r="L39" s="62">
        <v>27</v>
      </c>
      <c r="M39" s="81">
        <v>1756</v>
      </c>
      <c r="N39" s="82">
        <v>1507</v>
      </c>
      <c r="O39" s="45">
        <v>1446</v>
      </c>
      <c r="P39" s="46">
        <f t="shared" si="8"/>
        <v>0</v>
      </c>
      <c r="Q39" s="47">
        <f t="shared" si="5"/>
        <v>0.5</v>
      </c>
      <c r="R39" s="47">
        <f t="shared" si="9"/>
        <v>0.2</v>
      </c>
      <c r="S39" s="47">
        <f t="shared" si="10"/>
        <v>0.2727272727272727</v>
      </c>
      <c r="T39" s="47">
        <f t="shared" si="11"/>
        <v>0.25</v>
      </c>
      <c r="U39" s="47">
        <f t="shared" si="6"/>
        <v>0</v>
      </c>
      <c r="V39" s="224">
        <f t="shared" si="12"/>
        <v>0</v>
      </c>
      <c r="W39" s="49">
        <f t="shared" si="7"/>
        <v>0.21621621621621623</v>
      </c>
      <c r="X39" s="47">
        <v>0.7297297297297297</v>
      </c>
      <c r="Y39" s="301">
        <v>0.6923076923076923</v>
      </c>
      <c r="Z39" s="317">
        <v>0.59</v>
      </c>
      <c r="AA39" s="142">
        <v>0.49071963529794854</v>
      </c>
      <c r="AB39" s="52">
        <v>0.478649453823237</v>
      </c>
    </row>
    <row r="40" spans="1:28" s="150" customFormat="1" ht="13.5" customHeight="1">
      <c r="A40" s="352">
        <v>9</v>
      </c>
      <c r="B40" s="144" t="s">
        <v>35</v>
      </c>
      <c r="C40" s="85">
        <v>1</v>
      </c>
      <c r="D40" s="86">
        <v>2</v>
      </c>
      <c r="E40" s="86">
        <v>1</v>
      </c>
      <c r="F40" s="86">
        <v>13</v>
      </c>
      <c r="G40" s="86">
        <v>2</v>
      </c>
      <c r="H40" s="86">
        <v>2</v>
      </c>
      <c r="I40" s="87">
        <v>0</v>
      </c>
      <c r="J40" s="219">
        <v>21</v>
      </c>
      <c r="K40" s="86">
        <v>25</v>
      </c>
      <c r="L40" s="68">
        <v>23</v>
      </c>
      <c r="M40" s="85">
        <v>2047</v>
      </c>
      <c r="N40" s="86">
        <v>1502</v>
      </c>
      <c r="O40" s="69">
        <v>1554</v>
      </c>
      <c r="P40" s="88">
        <f t="shared" si="8"/>
        <v>0.3333333333333333</v>
      </c>
      <c r="Q40" s="89">
        <f t="shared" si="5"/>
        <v>0.3333333333333333</v>
      </c>
      <c r="R40" s="89">
        <f t="shared" si="9"/>
        <v>0.2</v>
      </c>
      <c r="S40" s="89">
        <f t="shared" si="10"/>
        <v>1.1818181818181819</v>
      </c>
      <c r="T40" s="89">
        <f t="shared" si="11"/>
        <v>0.5</v>
      </c>
      <c r="U40" s="89">
        <f t="shared" si="6"/>
        <v>0.5</v>
      </c>
      <c r="V40" s="90">
        <f t="shared" si="12"/>
        <v>0</v>
      </c>
      <c r="W40" s="91">
        <f t="shared" si="7"/>
        <v>0.5675675675675675</v>
      </c>
      <c r="X40" s="89">
        <v>0.6756756756756757</v>
      </c>
      <c r="Y40" s="300">
        <v>0.5897435897435898</v>
      </c>
      <c r="Z40" s="315">
        <v>0.68</v>
      </c>
      <c r="AA40" s="148">
        <v>0.4890915011396939</v>
      </c>
      <c r="AB40" s="59">
        <v>0.513719008264463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7</v>
      </c>
      <c r="E41" s="79">
        <v>2</v>
      </c>
      <c r="F41" s="79">
        <v>11</v>
      </c>
      <c r="G41" s="79">
        <v>3</v>
      </c>
      <c r="H41" s="79">
        <v>3</v>
      </c>
      <c r="I41" s="80">
        <v>1</v>
      </c>
      <c r="J41" s="26">
        <v>27</v>
      </c>
      <c r="K41" s="79">
        <v>17</v>
      </c>
      <c r="L41" s="54">
        <v>38</v>
      </c>
      <c r="M41" s="78">
        <v>2225</v>
      </c>
      <c r="N41" s="79">
        <v>1588</v>
      </c>
      <c r="O41" s="31">
        <v>1652</v>
      </c>
      <c r="P41" s="32">
        <f t="shared" si="8"/>
        <v>0</v>
      </c>
      <c r="Q41" s="33">
        <f t="shared" si="5"/>
        <v>1.1666666666666667</v>
      </c>
      <c r="R41" s="33">
        <f t="shared" si="9"/>
        <v>0.4</v>
      </c>
      <c r="S41" s="33">
        <f t="shared" si="10"/>
        <v>1</v>
      </c>
      <c r="T41" s="33">
        <f t="shared" si="11"/>
        <v>0.75</v>
      </c>
      <c r="U41" s="33">
        <f t="shared" si="6"/>
        <v>0.75</v>
      </c>
      <c r="V41" s="34">
        <f t="shared" si="12"/>
        <v>0.25</v>
      </c>
      <c r="W41" s="35">
        <f t="shared" si="7"/>
        <v>0.7297297297297297</v>
      </c>
      <c r="X41" s="33">
        <v>0.4594594594594595</v>
      </c>
      <c r="Y41" s="299">
        <v>0.9743589743589743</v>
      </c>
      <c r="Z41" s="315">
        <v>0.75</v>
      </c>
      <c r="AA41" s="137">
        <v>0.5177698076296054</v>
      </c>
      <c r="AB41" s="38">
        <v>0.545935228023794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15</v>
      </c>
      <c r="E42" s="79">
        <v>1</v>
      </c>
      <c r="F42" s="79">
        <v>15</v>
      </c>
      <c r="G42" s="79">
        <v>1</v>
      </c>
      <c r="H42" s="79">
        <v>5</v>
      </c>
      <c r="I42" s="80">
        <v>0</v>
      </c>
      <c r="J42" s="26">
        <v>37</v>
      </c>
      <c r="K42" s="79">
        <v>12</v>
      </c>
      <c r="L42" s="54">
        <v>41</v>
      </c>
      <c r="M42" s="78">
        <v>2084</v>
      </c>
      <c r="N42" s="79">
        <v>1417</v>
      </c>
      <c r="O42" s="31">
        <v>1729</v>
      </c>
      <c r="P42" s="32">
        <f t="shared" si="8"/>
        <v>0</v>
      </c>
      <c r="Q42" s="33">
        <f t="shared" si="5"/>
        <v>2.5</v>
      </c>
      <c r="R42" s="33">
        <f t="shared" si="9"/>
        <v>0.2</v>
      </c>
      <c r="S42" s="33">
        <f t="shared" si="10"/>
        <v>1.3636363636363635</v>
      </c>
      <c r="T42" s="33">
        <f t="shared" si="11"/>
        <v>0.25</v>
      </c>
      <c r="U42" s="33">
        <f t="shared" si="6"/>
        <v>1.25</v>
      </c>
      <c r="V42" s="34">
        <f t="shared" si="12"/>
        <v>0</v>
      </c>
      <c r="W42" s="35">
        <f t="shared" si="7"/>
        <v>1</v>
      </c>
      <c r="X42" s="33">
        <v>0.32432432432432434</v>
      </c>
      <c r="Y42" s="299">
        <v>1.0512820512820513</v>
      </c>
      <c r="Z42" s="315">
        <v>0.7</v>
      </c>
      <c r="AA42" s="137">
        <v>0.461413220449365</v>
      </c>
      <c r="AB42" s="38">
        <v>0.573275862068966</v>
      </c>
    </row>
    <row r="43" spans="1:28" s="150" customFormat="1" ht="13.5" customHeight="1">
      <c r="A43" s="354"/>
      <c r="B43" s="139" t="s">
        <v>38</v>
      </c>
      <c r="C43" s="81">
        <v>1</v>
      </c>
      <c r="D43" s="82">
        <v>2</v>
      </c>
      <c r="E43" s="82">
        <v>2</v>
      </c>
      <c r="F43" s="82">
        <v>14</v>
      </c>
      <c r="G43" s="82">
        <v>2</v>
      </c>
      <c r="H43" s="82">
        <v>5</v>
      </c>
      <c r="I43" s="83">
        <v>3</v>
      </c>
      <c r="J43" s="40">
        <v>29</v>
      </c>
      <c r="K43" s="82">
        <v>14</v>
      </c>
      <c r="L43" s="62">
        <v>28</v>
      </c>
      <c r="M43" s="81">
        <v>3109</v>
      </c>
      <c r="N43" s="82">
        <v>1643</v>
      </c>
      <c r="O43" s="45">
        <v>1441</v>
      </c>
      <c r="P43" s="46">
        <f t="shared" si="8"/>
        <v>0.3333333333333333</v>
      </c>
      <c r="Q43" s="47">
        <f t="shared" si="5"/>
        <v>0.3333333333333333</v>
      </c>
      <c r="R43" s="47">
        <f t="shared" si="9"/>
        <v>0.4</v>
      </c>
      <c r="S43" s="47">
        <f t="shared" si="10"/>
        <v>1.2727272727272727</v>
      </c>
      <c r="T43" s="47">
        <f t="shared" si="11"/>
        <v>0.5</v>
      </c>
      <c r="U43" s="47">
        <f t="shared" si="6"/>
        <v>1.25</v>
      </c>
      <c r="V43" s="48">
        <f t="shared" si="12"/>
        <v>0.75</v>
      </c>
      <c r="W43" s="49">
        <f t="shared" si="7"/>
        <v>0.7837837837837838</v>
      </c>
      <c r="X43" s="47">
        <v>0.3783783783783784</v>
      </c>
      <c r="Y43" s="301">
        <v>0.717948717948718</v>
      </c>
      <c r="Z43" s="315">
        <v>1.03</v>
      </c>
      <c r="AA43" s="142">
        <v>0.5344827586206896</v>
      </c>
      <c r="AB43" s="52">
        <v>0.477468522200133</v>
      </c>
    </row>
    <row r="44" spans="1:28" s="150" customFormat="1" ht="13.5" customHeight="1">
      <c r="A44" s="352">
        <v>10</v>
      </c>
      <c r="B44" s="144" t="s">
        <v>39</v>
      </c>
      <c r="C44" s="85">
        <v>4</v>
      </c>
      <c r="D44" s="86">
        <v>2</v>
      </c>
      <c r="E44" s="86">
        <v>6</v>
      </c>
      <c r="F44" s="86">
        <v>11</v>
      </c>
      <c r="G44" s="86">
        <v>8</v>
      </c>
      <c r="H44" s="86">
        <v>11</v>
      </c>
      <c r="I44" s="87">
        <v>0</v>
      </c>
      <c r="J44" s="219">
        <v>42</v>
      </c>
      <c r="K44" s="86">
        <v>26</v>
      </c>
      <c r="L44" s="68">
        <v>35</v>
      </c>
      <c r="M44" s="85">
        <v>3090</v>
      </c>
      <c r="N44" s="86">
        <v>1986</v>
      </c>
      <c r="O44" s="69">
        <v>1819</v>
      </c>
      <c r="P44" s="88">
        <f t="shared" si="8"/>
        <v>1.3333333333333333</v>
      </c>
      <c r="Q44" s="89">
        <f t="shared" si="5"/>
        <v>0.3333333333333333</v>
      </c>
      <c r="R44" s="89">
        <f t="shared" si="9"/>
        <v>1.2</v>
      </c>
      <c r="S44" s="89">
        <f t="shared" si="10"/>
        <v>1</v>
      </c>
      <c r="T44" s="89">
        <f t="shared" si="11"/>
        <v>2</v>
      </c>
      <c r="U44" s="89">
        <f t="shared" si="6"/>
        <v>2.75</v>
      </c>
      <c r="V44" s="90">
        <f t="shared" si="12"/>
        <v>0</v>
      </c>
      <c r="W44" s="91">
        <f t="shared" si="7"/>
        <v>1.135135135135135</v>
      </c>
      <c r="X44" s="89">
        <v>0.7027027027027027</v>
      </c>
      <c r="Y44" s="300">
        <v>0.8974358974358975</v>
      </c>
      <c r="Z44" s="316">
        <v>1.04</v>
      </c>
      <c r="AA44" s="148">
        <v>0.6471163245356794</v>
      </c>
      <c r="AB44" s="59">
        <v>0.601720145550777</v>
      </c>
    </row>
    <row r="45" spans="1:28" s="150" customFormat="1" ht="13.5" customHeight="1">
      <c r="A45" s="353">
        <v>10</v>
      </c>
      <c r="B45" s="134" t="s">
        <v>40</v>
      </c>
      <c r="C45" s="78">
        <v>2</v>
      </c>
      <c r="D45" s="79">
        <v>4</v>
      </c>
      <c r="E45" s="79">
        <v>4</v>
      </c>
      <c r="F45" s="79">
        <v>14</v>
      </c>
      <c r="G45" s="79">
        <v>2</v>
      </c>
      <c r="H45" s="79">
        <v>6</v>
      </c>
      <c r="I45" s="80">
        <v>2</v>
      </c>
      <c r="J45" s="26">
        <v>34</v>
      </c>
      <c r="K45" s="79">
        <v>11</v>
      </c>
      <c r="L45" s="54">
        <v>50</v>
      </c>
      <c r="M45" s="78">
        <v>2956</v>
      </c>
      <c r="N45" s="79">
        <v>1773</v>
      </c>
      <c r="O45" s="31">
        <v>1947</v>
      </c>
      <c r="P45" s="32">
        <f t="shared" si="8"/>
        <v>0.6666666666666666</v>
      </c>
      <c r="Q45" s="33">
        <f t="shared" si="5"/>
        <v>0.6666666666666666</v>
      </c>
      <c r="R45" s="33">
        <f t="shared" si="9"/>
        <v>0.8</v>
      </c>
      <c r="S45" s="33">
        <f t="shared" si="10"/>
        <v>1.2727272727272727</v>
      </c>
      <c r="T45" s="33">
        <f t="shared" si="11"/>
        <v>0.5</v>
      </c>
      <c r="U45" s="33">
        <f t="shared" si="6"/>
        <v>1.5</v>
      </c>
      <c r="V45" s="223">
        <f t="shared" si="12"/>
        <v>0.5</v>
      </c>
      <c r="W45" s="35">
        <f t="shared" si="7"/>
        <v>0.918918918918919</v>
      </c>
      <c r="X45" s="33">
        <v>0.2972972972972973</v>
      </c>
      <c r="Y45" s="299">
        <v>1.2820512820512822</v>
      </c>
      <c r="Z45" s="315">
        <v>0.98</v>
      </c>
      <c r="AA45" s="137">
        <v>0.5769606247966157</v>
      </c>
      <c r="AB45" s="38">
        <v>0.640671273445212</v>
      </c>
    </row>
    <row r="46" spans="1:28" s="150" customFormat="1" ht="13.5" customHeight="1">
      <c r="A46" s="353"/>
      <c r="B46" s="134" t="s">
        <v>41</v>
      </c>
      <c r="C46" s="78">
        <v>1</v>
      </c>
      <c r="D46" s="79">
        <v>5</v>
      </c>
      <c r="E46" s="79">
        <v>3</v>
      </c>
      <c r="F46" s="79">
        <v>14</v>
      </c>
      <c r="G46" s="79">
        <v>3</v>
      </c>
      <c r="H46" s="79">
        <v>6</v>
      </c>
      <c r="I46" s="80">
        <v>4</v>
      </c>
      <c r="J46" s="26">
        <v>36</v>
      </c>
      <c r="K46" s="79">
        <v>19</v>
      </c>
      <c r="L46" s="54">
        <v>34</v>
      </c>
      <c r="M46" s="78">
        <v>3930</v>
      </c>
      <c r="N46" s="79">
        <v>2252</v>
      </c>
      <c r="O46" s="31">
        <v>1756</v>
      </c>
      <c r="P46" s="32">
        <f t="shared" si="8"/>
        <v>0.3333333333333333</v>
      </c>
      <c r="Q46" s="33">
        <f t="shared" si="5"/>
        <v>0.8333333333333334</v>
      </c>
      <c r="R46" s="33">
        <f t="shared" si="9"/>
        <v>0.6</v>
      </c>
      <c r="S46" s="33">
        <f t="shared" si="10"/>
        <v>1.2727272727272727</v>
      </c>
      <c r="T46" s="33">
        <f t="shared" si="11"/>
        <v>0.75</v>
      </c>
      <c r="U46" s="33">
        <f t="shared" si="6"/>
        <v>1.5</v>
      </c>
      <c r="V46" s="223">
        <f t="shared" si="12"/>
        <v>1</v>
      </c>
      <c r="W46" s="35">
        <f t="shared" si="7"/>
        <v>0.972972972972973</v>
      </c>
      <c r="X46" s="33">
        <v>0.5135135135135135</v>
      </c>
      <c r="Y46" s="299">
        <v>0.8717948717948718</v>
      </c>
      <c r="Z46" s="315">
        <v>1.3</v>
      </c>
      <c r="AA46" s="137">
        <v>0.7325959661678595</v>
      </c>
      <c r="AB46" s="38">
        <v>0.581842279655401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4</v>
      </c>
      <c r="E47" s="82">
        <v>12</v>
      </c>
      <c r="F47" s="82">
        <v>20</v>
      </c>
      <c r="G47" s="82">
        <v>5</v>
      </c>
      <c r="H47" s="82">
        <v>1</v>
      </c>
      <c r="I47" s="83">
        <v>1</v>
      </c>
      <c r="J47" s="40">
        <v>43</v>
      </c>
      <c r="K47" s="82">
        <v>14</v>
      </c>
      <c r="L47" s="62">
        <v>54</v>
      </c>
      <c r="M47" s="81">
        <v>4154</v>
      </c>
      <c r="N47" s="82">
        <v>2782</v>
      </c>
      <c r="O47" s="45">
        <v>2534</v>
      </c>
      <c r="P47" s="46">
        <f t="shared" si="8"/>
        <v>0</v>
      </c>
      <c r="Q47" s="47">
        <f t="shared" si="5"/>
        <v>0.6666666666666666</v>
      </c>
      <c r="R47" s="47">
        <f t="shared" si="9"/>
        <v>2.4</v>
      </c>
      <c r="S47" s="47">
        <f t="shared" si="10"/>
        <v>1.8181818181818181</v>
      </c>
      <c r="T47" s="47">
        <f t="shared" si="11"/>
        <v>1.25</v>
      </c>
      <c r="U47" s="47">
        <f t="shared" si="6"/>
        <v>0.25</v>
      </c>
      <c r="V47" s="224">
        <f t="shared" si="12"/>
        <v>0.25</v>
      </c>
      <c r="W47" s="49">
        <f t="shared" si="7"/>
        <v>1.162162162162162</v>
      </c>
      <c r="X47" s="47">
        <v>0.3783783783783784</v>
      </c>
      <c r="Y47" s="301">
        <v>1.3846153846153846</v>
      </c>
      <c r="Z47" s="317">
        <v>1.38</v>
      </c>
      <c r="AA47" s="142">
        <v>0.9050097592713078</v>
      </c>
      <c r="AB47" s="52">
        <v>0.838795100959947</v>
      </c>
    </row>
    <row r="48" spans="1:28" s="150" customFormat="1" ht="13.5" customHeight="1">
      <c r="A48" s="352">
        <v>11</v>
      </c>
      <c r="B48" s="144" t="s">
        <v>43</v>
      </c>
      <c r="C48" s="85">
        <v>0</v>
      </c>
      <c r="D48" s="86">
        <v>5</v>
      </c>
      <c r="E48" s="86">
        <v>7</v>
      </c>
      <c r="F48" s="86">
        <v>18</v>
      </c>
      <c r="G48" s="86">
        <v>11</v>
      </c>
      <c r="H48" s="86">
        <v>10</v>
      </c>
      <c r="I48" s="87">
        <v>1</v>
      </c>
      <c r="J48" s="219">
        <v>52</v>
      </c>
      <c r="K48" s="86">
        <v>41</v>
      </c>
      <c r="L48" s="68">
        <v>63</v>
      </c>
      <c r="M48" s="85">
        <v>4384</v>
      </c>
      <c r="N48" s="86">
        <v>3064</v>
      </c>
      <c r="O48" s="69">
        <v>2649</v>
      </c>
      <c r="P48" s="88">
        <f t="shared" si="8"/>
        <v>0</v>
      </c>
      <c r="Q48" s="89">
        <f t="shared" si="5"/>
        <v>0.8333333333333334</v>
      </c>
      <c r="R48" s="89">
        <f t="shared" si="9"/>
        <v>1.4</v>
      </c>
      <c r="S48" s="89">
        <f t="shared" si="10"/>
        <v>1.6363636363636365</v>
      </c>
      <c r="T48" s="89">
        <f t="shared" si="11"/>
        <v>2.75</v>
      </c>
      <c r="U48" s="89">
        <f t="shared" si="6"/>
        <v>2.5</v>
      </c>
      <c r="V48" s="222">
        <f t="shared" si="12"/>
        <v>0.25</v>
      </c>
      <c r="W48" s="91">
        <f t="shared" si="7"/>
        <v>1.4054054054054055</v>
      </c>
      <c r="X48" s="89">
        <v>1.1081081081081081</v>
      </c>
      <c r="Y48" s="300">
        <v>1.6153846153846154</v>
      </c>
      <c r="Z48" s="315">
        <v>1.46</v>
      </c>
      <c r="AA48" s="148">
        <v>0.9964227642276423</v>
      </c>
      <c r="AB48" s="59">
        <v>0.8780245276765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8</v>
      </c>
      <c r="E49" s="79">
        <v>16</v>
      </c>
      <c r="F49" s="79">
        <v>13</v>
      </c>
      <c r="G49" s="79">
        <v>9</v>
      </c>
      <c r="H49" s="79">
        <v>13</v>
      </c>
      <c r="I49" s="80">
        <v>3</v>
      </c>
      <c r="J49" s="26">
        <v>62</v>
      </c>
      <c r="K49" s="79">
        <v>27</v>
      </c>
      <c r="L49" s="80">
        <v>50</v>
      </c>
      <c r="M49" s="78">
        <v>4592</v>
      </c>
      <c r="N49" s="79">
        <v>3491</v>
      </c>
      <c r="O49" s="31">
        <v>2804</v>
      </c>
      <c r="P49" s="32">
        <f t="shared" si="8"/>
        <v>0</v>
      </c>
      <c r="Q49" s="33">
        <f t="shared" si="5"/>
        <v>1.3333333333333333</v>
      </c>
      <c r="R49" s="33">
        <f t="shared" si="9"/>
        <v>3.2</v>
      </c>
      <c r="S49" s="33">
        <f t="shared" si="10"/>
        <v>1.1818181818181819</v>
      </c>
      <c r="T49" s="33">
        <f t="shared" si="11"/>
        <v>2.25</v>
      </c>
      <c r="U49" s="33">
        <f t="shared" si="6"/>
        <v>3.25</v>
      </c>
      <c r="V49" s="34">
        <f t="shared" si="12"/>
        <v>0.75</v>
      </c>
      <c r="W49" s="35">
        <f t="shared" si="7"/>
        <v>1.6756756756756757</v>
      </c>
      <c r="X49" s="33">
        <v>0.7297297297297297</v>
      </c>
      <c r="Y49" s="299">
        <v>1.2820512820512822</v>
      </c>
      <c r="Z49" s="315">
        <v>1.53</v>
      </c>
      <c r="AA49" s="137">
        <v>1.1352845528455284</v>
      </c>
      <c r="AB49" s="38">
        <v>0.926329699372316</v>
      </c>
    </row>
    <row r="50" spans="1:28" s="150" customFormat="1" ht="13.5" customHeight="1">
      <c r="A50" s="353"/>
      <c r="B50" s="134" t="s">
        <v>45</v>
      </c>
      <c r="C50" s="78">
        <v>0</v>
      </c>
      <c r="D50" s="79">
        <v>8</v>
      </c>
      <c r="E50" s="79">
        <v>13</v>
      </c>
      <c r="F50" s="79">
        <v>24</v>
      </c>
      <c r="G50" s="79">
        <v>8</v>
      </c>
      <c r="H50" s="79">
        <v>20</v>
      </c>
      <c r="I50" s="80">
        <v>5</v>
      </c>
      <c r="J50" s="26">
        <v>78</v>
      </c>
      <c r="K50" s="79">
        <v>29</v>
      </c>
      <c r="L50" s="80">
        <v>63</v>
      </c>
      <c r="M50" s="78">
        <v>5266</v>
      </c>
      <c r="N50" s="79">
        <v>4271</v>
      </c>
      <c r="O50" s="135">
        <v>3339</v>
      </c>
      <c r="P50" s="32">
        <f t="shared" si="8"/>
        <v>0</v>
      </c>
      <c r="Q50" s="33">
        <f t="shared" si="5"/>
        <v>1.3333333333333333</v>
      </c>
      <c r="R50" s="33">
        <f t="shared" si="9"/>
        <v>2.6</v>
      </c>
      <c r="S50" s="33">
        <f t="shared" si="10"/>
        <v>2.1818181818181817</v>
      </c>
      <c r="T50" s="33">
        <f t="shared" si="11"/>
        <v>2</v>
      </c>
      <c r="U50" s="33">
        <f t="shared" si="6"/>
        <v>5</v>
      </c>
      <c r="V50" s="34">
        <f t="shared" si="12"/>
        <v>1.25</v>
      </c>
      <c r="W50" s="35">
        <f t="shared" si="7"/>
        <v>2.108108108108108</v>
      </c>
      <c r="X50" s="33">
        <v>0.7837837837837838</v>
      </c>
      <c r="Y50" s="299">
        <v>1.6153846153846154</v>
      </c>
      <c r="Z50" s="315">
        <v>1.75</v>
      </c>
      <c r="AA50" s="137">
        <v>1.3907521979811137</v>
      </c>
      <c r="AB50" s="138">
        <v>1.10307234886025</v>
      </c>
    </row>
    <row r="51" spans="1:28" s="150" customFormat="1" ht="13.5" customHeight="1">
      <c r="A51" s="353"/>
      <c r="B51" s="134" t="s">
        <v>46</v>
      </c>
      <c r="C51" s="78">
        <v>0</v>
      </c>
      <c r="D51" s="79">
        <v>10</v>
      </c>
      <c r="E51" s="79">
        <v>18</v>
      </c>
      <c r="F51" s="79">
        <v>33</v>
      </c>
      <c r="G51" s="79">
        <v>6</v>
      </c>
      <c r="H51" s="79">
        <v>8</v>
      </c>
      <c r="I51" s="80">
        <v>5</v>
      </c>
      <c r="J51" s="26">
        <v>80</v>
      </c>
      <c r="K51" s="79">
        <v>34</v>
      </c>
      <c r="L51" s="80">
        <v>64</v>
      </c>
      <c r="M51" s="78">
        <v>5299</v>
      </c>
      <c r="N51" s="79">
        <v>4215</v>
      </c>
      <c r="O51" s="135">
        <v>3592</v>
      </c>
      <c r="P51" s="32">
        <f t="shared" si="8"/>
        <v>0</v>
      </c>
      <c r="Q51" s="33">
        <f t="shared" si="5"/>
        <v>1.6666666666666667</v>
      </c>
      <c r="R51" s="33">
        <f t="shared" si="9"/>
        <v>3.6</v>
      </c>
      <c r="S51" s="33">
        <f t="shared" si="10"/>
        <v>3</v>
      </c>
      <c r="T51" s="33">
        <f t="shared" si="11"/>
        <v>1.5</v>
      </c>
      <c r="U51" s="33">
        <f t="shared" si="6"/>
        <v>2</v>
      </c>
      <c r="V51" s="34">
        <f t="shared" si="12"/>
        <v>1.25</v>
      </c>
      <c r="W51" s="35">
        <f t="shared" si="7"/>
        <v>2.1621621621621623</v>
      </c>
      <c r="X51" s="33">
        <v>0.918918918918919</v>
      </c>
      <c r="Y51" s="223">
        <v>1.641025641025641</v>
      </c>
      <c r="Z51" s="315">
        <v>1.76</v>
      </c>
      <c r="AA51" s="137">
        <v>1.3711776187378009</v>
      </c>
      <c r="AB51" s="138">
        <v>1.18901026150281</v>
      </c>
    </row>
    <row r="52" spans="1:28" s="150" customFormat="1" ht="13.5" customHeight="1">
      <c r="A52" s="354"/>
      <c r="B52" s="139" t="s">
        <v>47</v>
      </c>
      <c r="C52" s="81">
        <v>1</v>
      </c>
      <c r="D52" s="82">
        <v>12</v>
      </c>
      <c r="E52" s="82">
        <v>10</v>
      </c>
      <c r="F52" s="82">
        <v>20</v>
      </c>
      <c r="G52" s="82">
        <v>13</v>
      </c>
      <c r="H52" s="82">
        <v>11</v>
      </c>
      <c r="I52" s="83">
        <v>1</v>
      </c>
      <c r="J52" s="40">
        <v>68</v>
      </c>
      <c r="K52" s="82">
        <v>32</v>
      </c>
      <c r="L52" s="83">
        <v>65</v>
      </c>
      <c r="M52" s="81">
        <v>5893</v>
      </c>
      <c r="N52" s="82">
        <v>5080</v>
      </c>
      <c r="O52" s="140">
        <v>3399</v>
      </c>
      <c r="P52" s="46">
        <f t="shared" si="8"/>
        <v>0.3333333333333333</v>
      </c>
      <c r="Q52" s="47">
        <f t="shared" si="5"/>
        <v>2</v>
      </c>
      <c r="R52" s="47">
        <f t="shared" si="9"/>
        <v>2</v>
      </c>
      <c r="S52" s="47">
        <f t="shared" si="10"/>
        <v>1.8181818181818181</v>
      </c>
      <c r="T52" s="47">
        <f t="shared" si="11"/>
        <v>3.25</v>
      </c>
      <c r="U52" s="47">
        <f t="shared" si="6"/>
        <v>2.75</v>
      </c>
      <c r="V52" s="48">
        <f t="shared" si="12"/>
        <v>0.25</v>
      </c>
      <c r="W52" s="49">
        <f t="shared" si="7"/>
        <v>1.837837837837838</v>
      </c>
      <c r="X52" s="47">
        <v>0.8648648648648649</v>
      </c>
      <c r="Y52" s="224">
        <v>1.6666666666666667</v>
      </c>
      <c r="Z52" s="315">
        <v>1.95</v>
      </c>
      <c r="AA52" s="142">
        <v>1.6520325203252033</v>
      </c>
      <c r="AB52" s="143">
        <v>1.12437975521005</v>
      </c>
    </row>
    <row r="53" spans="1:28" s="150" customFormat="1" ht="13.5" customHeight="1">
      <c r="A53" s="352">
        <v>12</v>
      </c>
      <c r="B53" s="134" t="s">
        <v>48</v>
      </c>
      <c r="C53" s="78">
        <v>2</v>
      </c>
      <c r="D53" s="79">
        <v>8</v>
      </c>
      <c r="E53" s="79">
        <v>9</v>
      </c>
      <c r="F53" s="79">
        <v>33</v>
      </c>
      <c r="G53" s="79">
        <v>17</v>
      </c>
      <c r="H53" s="79">
        <v>7</v>
      </c>
      <c r="I53" s="80">
        <v>3</v>
      </c>
      <c r="J53" s="26">
        <v>79</v>
      </c>
      <c r="K53" s="79">
        <v>52</v>
      </c>
      <c r="L53" s="80">
        <v>80</v>
      </c>
      <c r="M53" s="78">
        <v>6469</v>
      </c>
      <c r="N53" s="79">
        <v>5591</v>
      </c>
      <c r="O53" s="135">
        <v>4324</v>
      </c>
      <c r="P53" s="32">
        <f t="shared" si="8"/>
        <v>0.6666666666666666</v>
      </c>
      <c r="Q53" s="33">
        <f t="shared" si="5"/>
        <v>1.3333333333333333</v>
      </c>
      <c r="R53" s="33">
        <f t="shared" si="9"/>
        <v>1.8</v>
      </c>
      <c r="S53" s="33">
        <f t="shared" si="10"/>
        <v>3</v>
      </c>
      <c r="T53" s="33">
        <f t="shared" si="11"/>
        <v>4.25</v>
      </c>
      <c r="U53" s="33">
        <f t="shared" si="6"/>
        <v>1.75</v>
      </c>
      <c r="V53" s="223">
        <f t="shared" si="12"/>
        <v>0.75</v>
      </c>
      <c r="W53" s="35">
        <f t="shared" si="7"/>
        <v>2.135135135135135</v>
      </c>
      <c r="X53" s="33">
        <v>1.4054054054054055</v>
      </c>
      <c r="Y53" s="223">
        <v>2.051282051282051</v>
      </c>
      <c r="Z53" s="316">
        <v>2.14</v>
      </c>
      <c r="AA53" s="137">
        <v>1.8193947282785552</v>
      </c>
      <c r="AB53" s="138">
        <v>1.4294214876033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11</v>
      </c>
      <c r="E54" s="79">
        <v>20</v>
      </c>
      <c r="F54" s="79">
        <v>40</v>
      </c>
      <c r="G54" s="79">
        <v>22</v>
      </c>
      <c r="H54" s="79">
        <v>14</v>
      </c>
      <c r="I54" s="80">
        <v>8</v>
      </c>
      <c r="J54" s="26">
        <v>115</v>
      </c>
      <c r="K54" s="79">
        <v>44</v>
      </c>
      <c r="L54" s="80">
        <v>93</v>
      </c>
      <c r="M54" s="78">
        <v>7394</v>
      </c>
      <c r="N54" s="79">
        <v>5859</v>
      </c>
      <c r="O54" s="135">
        <v>4842</v>
      </c>
      <c r="P54" s="32">
        <f t="shared" si="8"/>
        <v>0</v>
      </c>
      <c r="Q54" s="33">
        <f t="shared" si="5"/>
        <v>1.8333333333333333</v>
      </c>
      <c r="R54" s="33">
        <f t="shared" si="9"/>
        <v>4</v>
      </c>
      <c r="S54" s="33">
        <f t="shared" si="10"/>
        <v>3.6363636363636362</v>
      </c>
      <c r="T54" s="33">
        <f t="shared" si="11"/>
        <v>5.5</v>
      </c>
      <c r="U54" s="33">
        <f t="shared" si="6"/>
        <v>3.5</v>
      </c>
      <c r="V54" s="34">
        <f t="shared" si="12"/>
        <v>2</v>
      </c>
      <c r="W54" s="35">
        <f t="shared" si="7"/>
        <v>3.108108108108108</v>
      </c>
      <c r="X54" s="33">
        <v>1.1891891891891893</v>
      </c>
      <c r="Y54" s="223">
        <v>2.3846153846153846</v>
      </c>
      <c r="Z54" s="315">
        <v>2.45</v>
      </c>
      <c r="AA54" s="137">
        <v>1.9059856864020819</v>
      </c>
      <c r="AB54" s="138">
        <v>1.60013218770654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5</v>
      </c>
      <c r="E55" s="79">
        <v>35</v>
      </c>
      <c r="F55" s="79">
        <v>30</v>
      </c>
      <c r="G55" s="79">
        <v>13</v>
      </c>
      <c r="H55" s="79">
        <v>11</v>
      </c>
      <c r="I55" s="80">
        <v>2</v>
      </c>
      <c r="J55" s="26">
        <v>96</v>
      </c>
      <c r="K55" s="79">
        <v>57</v>
      </c>
      <c r="L55" s="80">
        <v>101</v>
      </c>
      <c r="M55" s="78">
        <v>6629</v>
      </c>
      <c r="N55" s="79">
        <v>5326</v>
      </c>
      <c r="O55" s="135">
        <v>4981</v>
      </c>
      <c r="P55" s="32">
        <f t="shared" si="8"/>
        <v>0</v>
      </c>
      <c r="Q55" s="33">
        <f t="shared" si="5"/>
        <v>0.8333333333333334</v>
      </c>
      <c r="R55" s="33">
        <f t="shared" si="9"/>
        <v>7</v>
      </c>
      <c r="S55" s="33">
        <f t="shared" si="10"/>
        <v>2.727272727272727</v>
      </c>
      <c r="T55" s="33">
        <f t="shared" si="11"/>
        <v>3.25</v>
      </c>
      <c r="U55" s="33">
        <f t="shared" si="6"/>
        <v>2.75</v>
      </c>
      <c r="V55" s="34">
        <f t="shared" si="12"/>
        <v>0.5</v>
      </c>
      <c r="W55" s="35">
        <f t="shared" si="7"/>
        <v>2.5945945945945947</v>
      </c>
      <c r="X55" s="33">
        <v>1.5405405405405406</v>
      </c>
      <c r="Y55" s="223">
        <v>2.58974358974359</v>
      </c>
      <c r="Z55" s="315">
        <v>2.2</v>
      </c>
      <c r="AA55" s="137">
        <v>1.7359843546284224</v>
      </c>
      <c r="AB55" s="138">
        <v>1.64498018494055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8</v>
      </c>
      <c r="E56" s="79">
        <v>28</v>
      </c>
      <c r="F56" s="79">
        <v>31</v>
      </c>
      <c r="G56" s="79">
        <v>26</v>
      </c>
      <c r="H56" s="79">
        <v>13</v>
      </c>
      <c r="I56" s="80">
        <v>6</v>
      </c>
      <c r="J56" s="26">
        <v>112</v>
      </c>
      <c r="K56" s="79">
        <v>28</v>
      </c>
      <c r="L56" s="80">
        <v>103</v>
      </c>
      <c r="M56" s="78">
        <v>5689</v>
      </c>
      <c r="N56" s="79">
        <v>3385</v>
      </c>
      <c r="O56" s="135">
        <v>4643</v>
      </c>
      <c r="P56" s="32">
        <f t="shared" si="8"/>
        <v>0</v>
      </c>
      <c r="Q56" s="33">
        <f t="shared" si="5"/>
        <v>1.3333333333333333</v>
      </c>
      <c r="R56" s="33">
        <f t="shared" si="9"/>
        <v>5.6</v>
      </c>
      <c r="S56" s="33">
        <f t="shared" si="10"/>
        <v>2.8181818181818183</v>
      </c>
      <c r="T56" s="33">
        <f t="shared" si="11"/>
        <v>6.5</v>
      </c>
      <c r="U56" s="33">
        <f t="shared" si="6"/>
        <v>3.25</v>
      </c>
      <c r="V56" s="34">
        <f t="shared" si="12"/>
        <v>1.5</v>
      </c>
      <c r="W56" s="35">
        <f t="shared" si="7"/>
        <v>3.027027027027027</v>
      </c>
      <c r="X56" s="33">
        <v>0.7567567567567568</v>
      </c>
      <c r="Y56" s="223">
        <v>2.641025641025641</v>
      </c>
      <c r="Z56" s="315">
        <v>1.94</v>
      </c>
      <c r="AA56" s="137">
        <v>1.1116584564860428</v>
      </c>
      <c r="AB56" s="138">
        <v>1.53335535006605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55</v>
      </c>
      <c r="M57" s="230"/>
      <c r="N57" s="312"/>
      <c r="O57" s="310">
        <v>2660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3">
        <v>1.4102564102564104</v>
      </c>
      <c r="Z57" s="268"/>
      <c r="AA57" s="265"/>
      <c r="AB57" s="313">
        <v>0.885191347753744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53</v>
      </c>
      <c r="D58" s="93">
        <f t="shared" si="13"/>
        <v>290</v>
      </c>
      <c r="E58" s="93">
        <f t="shared" si="13"/>
        <v>377</v>
      </c>
      <c r="F58" s="93">
        <f t="shared" si="13"/>
        <v>957</v>
      </c>
      <c r="G58" s="93">
        <f t="shared" si="13"/>
        <v>378</v>
      </c>
      <c r="H58" s="93">
        <f t="shared" si="13"/>
        <v>366</v>
      </c>
      <c r="I58" s="94">
        <f t="shared" si="13"/>
        <v>250</v>
      </c>
      <c r="J58" s="220">
        <f>SUM(C58:I58)</f>
        <v>2671</v>
      </c>
      <c r="K58" s="93">
        <v>2365</v>
      </c>
      <c r="L58" s="94">
        <v>3838</v>
      </c>
      <c r="M58" s="92">
        <v>265721</v>
      </c>
      <c r="N58" s="93">
        <v>184720</v>
      </c>
      <c r="O58" s="151">
        <f>SUM(O5:O57)</f>
        <v>207044</v>
      </c>
      <c r="P58" s="98">
        <f>C58/3</f>
        <v>17.666666666666668</v>
      </c>
      <c r="Q58" s="99">
        <f t="shared" si="5"/>
        <v>48.333333333333336</v>
      </c>
      <c r="R58" s="99">
        <f>E58/5</f>
        <v>75.4</v>
      </c>
      <c r="S58" s="99">
        <f>F58/11</f>
        <v>87</v>
      </c>
      <c r="T58" s="99">
        <f>G58/4</f>
        <v>94.5</v>
      </c>
      <c r="U58" s="99">
        <f t="shared" si="6"/>
        <v>91.5</v>
      </c>
      <c r="V58" s="152">
        <f>I58/4</f>
        <v>62.5</v>
      </c>
      <c r="W58" s="101">
        <f t="shared" si="7"/>
        <v>72.1891891891892</v>
      </c>
      <c r="X58" s="99">
        <v>62.6022176022176</v>
      </c>
      <c r="Y58" s="152">
        <v>98.41025641025641</v>
      </c>
      <c r="Z58" s="297">
        <f>SUM(Z5:Z57)</f>
        <v>88.25</v>
      </c>
      <c r="AA58" s="99">
        <v>60.26753670473083</v>
      </c>
      <c r="AB58" s="152">
        <v>68.5803246107982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  <ignoredErrors>
    <ignoredError sqref="O58 Z5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B60"/>
  <sheetViews>
    <sheetView showZeros="0" zoomScale="68" zoomScaleNormal="68" workbookViewId="0" topLeftCell="A16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3" width="9.50390625" style="3" customWidth="1"/>
    <col min="14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59" t="s">
        <v>108</v>
      </c>
      <c r="Q3" s="334"/>
      <c r="R3" s="334"/>
      <c r="S3" s="334"/>
      <c r="T3" s="334"/>
      <c r="U3" s="334"/>
      <c r="V3" s="334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>
        <v>37</v>
      </c>
      <c r="D5" s="13">
        <v>119</v>
      </c>
      <c r="E5" s="13">
        <v>90</v>
      </c>
      <c r="F5" s="13">
        <v>130</v>
      </c>
      <c r="G5" s="13">
        <v>53</v>
      </c>
      <c r="H5" s="13">
        <v>98</v>
      </c>
      <c r="I5" s="14">
        <v>59</v>
      </c>
      <c r="J5" s="12">
        <v>586</v>
      </c>
      <c r="K5" s="13">
        <v>496</v>
      </c>
      <c r="L5" s="256">
        <v>293</v>
      </c>
      <c r="M5" s="74">
        <v>21913</v>
      </c>
      <c r="N5" s="75">
        <v>29124</v>
      </c>
      <c r="O5" s="17">
        <v>14582</v>
      </c>
      <c r="P5" s="18">
        <f aca="true" t="shared" si="0" ref="P5:P36">C5/3</f>
        <v>12.333333333333334</v>
      </c>
      <c r="Q5" s="19">
        <f>D5/6</f>
        <v>19.833333333333332</v>
      </c>
      <c r="R5" s="19">
        <f aca="true" t="shared" si="1" ref="R5:R36">E5/5</f>
        <v>18</v>
      </c>
      <c r="S5" s="19">
        <f aca="true" t="shared" si="2" ref="S5:S36">F5/11</f>
        <v>11.818181818181818</v>
      </c>
      <c r="T5" s="19">
        <f aca="true" t="shared" si="3" ref="T5:T36">G5/4</f>
        <v>13.25</v>
      </c>
      <c r="U5" s="19">
        <f>H5/4</f>
        <v>24.5</v>
      </c>
      <c r="V5" s="20">
        <f aca="true" t="shared" si="4" ref="V5:V36">I5/4</f>
        <v>14.75</v>
      </c>
      <c r="W5" s="21">
        <f>J5/37</f>
        <v>15.837837837837839</v>
      </c>
      <c r="X5" s="19">
        <v>12.717948717948717</v>
      </c>
      <c r="Y5" s="258">
        <v>7.512820512820513</v>
      </c>
      <c r="Z5" s="131">
        <v>7.2752324037184595</v>
      </c>
      <c r="AA5" s="132">
        <v>9.548852459016393</v>
      </c>
      <c r="AB5" s="24">
        <v>4.88018741633199</v>
      </c>
    </row>
    <row r="6" spans="1:28" s="119" customFormat="1" ht="13.5" customHeight="1">
      <c r="A6" s="353"/>
      <c r="B6" s="134" t="s">
        <v>1</v>
      </c>
      <c r="C6" s="26">
        <v>33</v>
      </c>
      <c r="D6" s="27">
        <v>132</v>
      </c>
      <c r="E6" s="27">
        <v>126</v>
      </c>
      <c r="F6" s="27">
        <v>206</v>
      </c>
      <c r="G6" s="27">
        <v>82</v>
      </c>
      <c r="H6" s="27">
        <v>105</v>
      </c>
      <c r="I6" s="28">
        <v>29</v>
      </c>
      <c r="J6" s="26">
        <v>713</v>
      </c>
      <c r="K6" s="27">
        <v>609</v>
      </c>
      <c r="L6" s="257">
        <v>546</v>
      </c>
      <c r="M6" s="78">
        <v>26033</v>
      </c>
      <c r="N6" s="79">
        <v>35268</v>
      </c>
      <c r="O6" s="31">
        <v>30597</v>
      </c>
      <c r="P6" s="32">
        <f t="shared" si="0"/>
        <v>11</v>
      </c>
      <c r="Q6" s="33">
        <f aca="true" t="shared" si="5" ref="Q6:Q58">D6/6</f>
        <v>22</v>
      </c>
      <c r="R6" s="33">
        <f t="shared" si="1"/>
        <v>25.2</v>
      </c>
      <c r="S6" s="33">
        <f t="shared" si="2"/>
        <v>18.727272727272727</v>
      </c>
      <c r="T6" s="33">
        <f t="shared" si="3"/>
        <v>20.5</v>
      </c>
      <c r="U6" s="33">
        <f aca="true" t="shared" si="6" ref="U6:U58">H6/4</f>
        <v>26.25</v>
      </c>
      <c r="V6" s="34">
        <f t="shared" si="4"/>
        <v>7.25</v>
      </c>
      <c r="W6" s="35">
        <f aca="true" t="shared" si="7" ref="W6:W58">J6/37</f>
        <v>19.27027027027027</v>
      </c>
      <c r="X6" s="33">
        <v>15.615384615384615</v>
      </c>
      <c r="Y6" s="56">
        <v>14</v>
      </c>
      <c r="Z6" s="136">
        <v>8.55504436411436</v>
      </c>
      <c r="AA6" s="137">
        <v>11.559488692232055</v>
      </c>
      <c r="AB6" s="38">
        <v>10.1415313225058</v>
      </c>
    </row>
    <row r="7" spans="1:28" s="119" customFormat="1" ht="13.5" customHeight="1">
      <c r="A7" s="353"/>
      <c r="B7" s="134" t="s">
        <v>2</v>
      </c>
      <c r="C7" s="26">
        <v>44</v>
      </c>
      <c r="D7" s="27">
        <v>112</v>
      </c>
      <c r="E7" s="27">
        <v>106</v>
      </c>
      <c r="F7" s="27">
        <v>143</v>
      </c>
      <c r="G7" s="27">
        <v>82</v>
      </c>
      <c r="H7" s="27">
        <v>116</v>
      </c>
      <c r="I7" s="28">
        <v>45</v>
      </c>
      <c r="J7" s="26">
        <v>648</v>
      </c>
      <c r="K7" s="27">
        <v>576</v>
      </c>
      <c r="L7" s="257">
        <v>628</v>
      </c>
      <c r="M7" s="78">
        <v>27933</v>
      </c>
      <c r="N7" s="79">
        <v>36309</v>
      </c>
      <c r="O7" s="31">
        <v>26909</v>
      </c>
      <c r="P7" s="32">
        <f t="shared" si="0"/>
        <v>14.666666666666666</v>
      </c>
      <c r="Q7" s="33">
        <f t="shared" si="5"/>
        <v>18.666666666666668</v>
      </c>
      <c r="R7" s="33">
        <f t="shared" si="1"/>
        <v>21.2</v>
      </c>
      <c r="S7" s="33">
        <f t="shared" si="2"/>
        <v>13</v>
      </c>
      <c r="T7" s="33">
        <f t="shared" si="3"/>
        <v>20.5</v>
      </c>
      <c r="U7" s="33">
        <f t="shared" si="6"/>
        <v>29</v>
      </c>
      <c r="V7" s="34">
        <f t="shared" si="4"/>
        <v>11.25</v>
      </c>
      <c r="W7" s="35">
        <f t="shared" si="7"/>
        <v>17.513513513513512</v>
      </c>
      <c r="X7" s="33">
        <v>14.76923076923077</v>
      </c>
      <c r="Y7" s="56">
        <v>16.102564102564102</v>
      </c>
      <c r="Z7" s="136">
        <v>9.17942819585935</v>
      </c>
      <c r="AA7" s="137">
        <v>11.888998035363457</v>
      </c>
      <c r="AB7" s="38">
        <v>8.89553719008264</v>
      </c>
    </row>
    <row r="8" spans="1:28" s="119" customFormat="1" ht="13.5" customHeight="1">
      <c r="A8" s="354"/>
      <c r="B8" s="134" t="s">
        <v>3</v>
      </c>
      <c r="C8" s="26">
        <v>30</v>
      </c>
      <c r="D8" s="27">
        <v>112</v>
      </c>
      <c r="E8" s="27">
        <v>83</v>
      </c>
      <c r="F8" s="27">
        <v>144</v>
      </c>
      <c r="G8" s="27">
        <v>71</v>
      </c>
      <c r="H8" s="27">
        <v>87</v>
      </c>
      <c r="I8" s="28">
        <v>18</v>
      </c>
      <c r="J8" s="26">
        <v>545</v>
      </c>
      <c r="K8" s="27">
        <v>593</v>
      </c>
      <c r="L8" s="257">
        <v>720</v>
      </c>
      <c r="M8" s="78">
        <v>26033</v>
      </c>
      <c r="N8" s="79">
        <v>33145</v>
      </c>
      <c r="O8" s="31">
        <v>28049</v>
      </c>
      <c r="P8" s="32">
        <f t="shared" si="0"/>
        <v>10</v>
      </c>
      <c r="Q8" s="33">
        <f t="shared" si="5"/>
        <v>18.666666666666668</v>
      </c>
      <c r="R8" s="33">
        <f t="shared" si="1"/>
        <v>16.6</v>
      </c>
      <c r="S8" s="33">
        <f t="shared" si="2"/>
        <v>13.090909090909092</v>
      </c>
      <c r="T8" s="33">
        <f t="shared" si="3"/>
        <v>17.75</v>
      </c>
      <c r="U8" s="33">
        <f t="shared" si="6"/>
        <v>21.75</v>
      </c>
      <c r="V8" s="34">
        <f t="shared" si="4"/>
        <v>4.5</v>
      </c>
      <c r="W8" s="35">
        <f t="shared" si="7"/>
        <v>14.72972972972973</v>
      </c>
      <c r="X8" s="33">
        <v>15.205128205128204</v>
      </c>
      <c r="Y8" s="56">
        <v>18.46153846153846</v>
      </c>
      <c r="Z8" s="136">
        <v>8.55504436411436</v>
      </c>
      <c r="AA8" s="137">
        <v>10.85297969875573</v>
      </c>
      <c r="AB8" s="38">
        <v>9.27546296296296</v>
      </c>
    </row>
    <row r="9" spans="1:28" s="119" customFormat="1" ht="13.5" customHeight="1">
      <c r="A9" s="352">
        <v>2</v>
      </c>
      <c r="B9" s="144" t="s">
        <v>4</v>
      </c>
      <c r="C9" s="219">
        <v>30</v>
      </c>
      <c r="D9" s="261">
        <v>73</v>
      </c>
      <c r="E9" s="261">
        <v>72</v>
      </c>
      <c r="F9" s="261">
        <v>122</v>
      </c>
      <c r="G9" s="261">
        <v>49</v>
      </c>
      <c r="H9" s="261">
        <v>59</v>
      </c>
      <c r="I9" s="262">
        <v>27</v>
      </c>
      <c r="J9" s="219">
        <v>432</v>
      </c>
      <c r="K9" s="261">
        <v>431</v>
      </c>
      <c r="L9" s="263">
        <v>681</v>
      </c>
      <c r="M9" s="85">
        <v>26104</v>
      </c>
      <c r="N9" s="86">
        <v>27934</v>
      </c>
      <c r="O9" s="69">
        <v>27071</v>
      </c>
      <c r="P9" s="88">
        <f t="shared" si="0"/>
        <v>10</v>
      </c>
      <c r="Q9" s="89">
        <f t="shared" si="5"/>
        <v>12.166666666666666</v>
      </c>
      <c r="R9" s="89">
        <f t="shared" si="1"/>
        <v>14.4</v>
      </c>
      <c r="S9" s="89">
        <f t="shared" si="2"/>
        <v>11.090909090909092</v>
      </c>
      <c r="T9" s="89">
        <f t="shared" si="3"/>
        <v>12.25</v>
      </c>
      <c r="U9" s="89">
        <f t="shared" si="6"/>
        <v>14.75</v>
      </c>
      <c r="V9" s="90">
        <f t="shared" si="4"/>
        <v>6.75</v>
      </c>
      <c r="W9" s="91">
        <f t="shared" si="7"/>
        <v>11.675675675675675</v>
      </c>
      <c r="X9" s="89">
        <v>11.051282051282051</v>
      </c>
      <c r="Y9" s="71">
        <v>17.46153846153846</v>
      </c>
      <c r="Z9" s="147">
        <v>8.581196581196581</v>
      </c>
      <c r="AA9" s="148">
        <v>9.155686660111439</v>
      </c>
      <c r="AB9" s="59">
        <v>8.95797485109199</v>
      </c>
    </row>
    <row r="10" spans="1:28" s="145" customFormat="1" ht="13.5" customHeight="1">
      <c r="A10" s="353">
        <v>2</v>
      </c>
      <c r="B10" s="134" t="s">
        <v>5</v>
      </c>
      <c r="C10" s="29">
        <v>57</v>
      </c>
      <c r="D10" s="30">
        <v>78</v>
      </c>
      <c r="E10" s="30">
        <v>63</v>
      </c>
      <c r="F10" s="30">
        <v>153</v>
      </c>
      <c r="G10" s="30">
        <v>55</v>
      </c>
      <c r="H10" s="30">
        <v>67</v>
      </c>
      <c r="I10" s="54">
        <v>12</v>
      </c>
      <c r="J10" s="26">
        <v>485</v>
      </c>
      <c r="K10" s="30">
        <v>439</v>
      </c>
      <c r="L10" s="54">
        <v>627</v>
      </c>
      <c r="M10" s="29">
        <v>23444</v>
      </c>
      <c r="N10" s="30">
        <v>23610</v>
      </c>
      <c r="O10" s="31">
        <v>25937</v>
      </c>
      <c r="P10" s="32">
        <f t="shared" si="0"/>
        <v>19</v>
      </c>
      <c r="Q10" s="33">
        <f t="shared" si="5"/>
        <v>13</v>
      </c>
      <c r="R10" s="33">
        <f t="shared" si="1"/>
        <v>12.6</v>
      </c>
      <c r="S10" s="33">
        <f t="shared" si="2"/>
        <v>13.909090909090908</v>
      </c>
      <c r="T10" s="33">
        <f t="shared" si="3"/>
        <v>13.75</v>
      </c>
      <c r="U10" s="33">
        <f t="shared" si="6"/>
        <v>16.75</v>
      </c>
      <c r="V10" s="223">
        <f t="shared" si="4"/>
        <v>3</v>
      </c>
      <c r="W10" s="35">
        <f t="shared" si="7"/>
        <v>13.108108108108109</v>
      </c>
      <c r="X10" s="55">
        <v>11.256410256410257</v>
      </c>
      <c r="Y10" s="56">
        <v>16.076923076923077</v>
      </c>
      <c r="Z10" s="36">
        <v>7.7093061492929955</v>
      </c>
      <c r="AA10" s="37">
        <v>7.740983606557377</v>
      </c>
      <c r="AB10" s="38">
        <v>8.57705026455026</v>
      </c>
    </row>
    <row r="11" spans="1:28" s="145" customFormat="1" ht="13.5" customHeight="1">
      <c r="A11" s="353"/>
      <c r="B11" s="134" t="s">
        <v>6</v>
      </c>
      <c r="C11" s="29">
        <v>45</v>
      </c>
      <c r="D11" s="30">
        <v>122</v>
      </c>
      <c r="E11" s="30">
        <v>63</v>
      </c>
      <c r="F11" s="30">
        <v>257</v>
      </c>
      <c r="G11" s="30">
        <v>75</v>
      </c>
      <c r="H11" s="30">
        <v>74</v>
      </c>
      <c r="I11" s="54">
        <v>24</v>
      </c>
      <c r="J11" s="26">
        <v>660</v>
      </c>
      <c r="K11" s="30">
        <v>440</v>
      </c>
      <c r="L11" s="54">
        <v>486</v>
      </c>
      <c r="M11" s="29">
        <v>27613</v>
      </c>
      <c r="N11" s="30">
        <v>23558</v>
      </c>
      <c r="O11" s="31">
        <v>23503</v>
      </c>
      <c r="P11" s="32">
        <f t="shared" si="0"/>
        <v>15</v>
      </c>
      <c r="Q11" s="33">
        <f t="shared" si="5"/>
        <v>20.333333333333332</v>
      </c>
      <c r="R11" s="33">
        <f t="shared" si="1"/>
        <v>12.6</v>
      </c>
      <c r="S11" s="33">
        <f t="shared" si="2"/>
        <v>23.363636363636363</v>
      </c>
      <c r="T11" s="33">
        <f t="shared" si="3"/>
        <v>18.75</v>
      </c>
      <c r="U11" s="33">
        <f t="shared" si="6"/>
        <v>18.5</v>
      </c>
      <c r="V11" s="223">
        <f t="shared" si="4"/>
        <v>6</v>
      </c>
      <c r="W11" s="35">
        <f t="shared" si="7"/>
        <v>17.83783783783784</v>
      </c>
      <c r="X11" s="55">
        <v>11.282051282051283</v>
      </c>
      <c r="Y11" s="56">
        <v>12.461538461538462</v>
      </c>
      <c r="Z11" s="36">
        <v>9.083223684210527</v>
      </c>
      <c r="AA11" s="37">
        <v>7.718872870249017</v>
      </c>
      <c r="AB11" s="38">
        <v>7.7695867768595</v>
      </c>
    </row>
    <row r="12" spans="1:28" s="145" customFormat="1" ht="13.5" customHeight="1">
      <c r="A12" s="354"/>
      <c r="B12" s="139" t="s">
        <v>7</v>
      </c>
      <c r="C12" s="43">
        <v>46</v>
      </c>
      <c r="D12" s="44">
        <v>81</v>
      </c>
      <c r="E12" s="44">
        <v>44</v>
      </c>
      <c r="F12" s="44">
        <v>294</v>
      </c>
      <c r="G12" s="44">
        <v>74</v>
      </c>
      <c r="H12" s="44">
        <v>64</v>
      </c>
      <c r="I12" s="62">
        <v>18</v>
      </c>
      <c r="J12" s="40">
        <v>621</v>
      </c>
      <c r="K12" s="44">
        <v>397</v>
      </c>
      <c r="L12" s="62">
        <v>485</v>
      </c>
      <c r="M12" s="43">
        <v>26500</v>
      </c>
      <c r="N12" s="44">
        <v>21100</v>
      </c>
      <c r="O12" s="45">
        <v>27789</v>
      </c>
      <c r="P12" s="46">
        <f t="shared" si="0"/>
        <v>15.333333333333334</v>
      </c>
      <c r="Q12" s="47">
        <f t="shared" si="5"/>
        <v>13.5</v>
      </c>
      <c r="R12" s="47">
        <f t="shared" si="1"/>
        <v>8.8</v>
      </c>
      <c r="S12" s="47">
        <f t="shared" si="2"/>
        <v>26.727272727272727</v>
      </c>
      <c r="T12" s="47">
        <f t="shared" si="3"/>
        <v>18.5</v>
      </c>
      <c r="U12" s="47">
        <f t="shared" si="6"/>
        <v>16</v>
      </c>
      <c r="V12" s="224">
        <f t="shared" si="4"/>
        <v>4.5</v>
      </c>
      <c r="W12" s="49">
        <f t="shared" si="7"/>
        <v>16.783783783783782</v>
      </c>
      <c r="X12" s="63">
        <v>10.179487179487179</v>
      </c>
      <c r="Y12" s="64">
        <v>12.435897435897436</v>
      </c>
      <c r="Z12" s="50">
        <v>8.714238737257482</v>
      </c>
      <c r="AA12" s="51">
        <v>6.915765322844969</v>
      </c>
      <c r="AB12" s="52">
        <v>9.19252398279854</v>
      </c>
    </row>
    <row r="13" spans="1:28" s="145" customFormat="1" ht="13.5" customHeight="1">
      <c r="A13" s="352">
        <v>3</v>
      </c>
      <c r="B13" s="134" t="s">
        <v>8</v>
      </c>
      <c r="C13" s="29">
        <v>43</v>
      </c>
      <c r="D13" s="30">
        <v>84</v>
      </c>
      <c r="E13" s="30">
        <v>65</v>
      </c>
      <c r="F13" s="30">
        <v>295</v>
      </c>
      <c r="G13" s="30">
        <v>77</v>
      </c>
      <c r="H13" s="30">
        <v>85</v>
      </c>
      <c r="I13" s="54">
        <v>13</v>
      </c>
      <c r="J13" s="26">
        <v>662</v>
      </c>
      <c r="K13" s="30">
        <v>424</v>
      </c>
      <c r="L13" s="54">
        <v>473</v>
      </c>
      <c r="M13" s="29">
        <v>26533</v>
      </c>
      <c r="N13" s="30">
        <v>20721</v>
      </c>
      <c r="O13" s="31">
        <v>28099</v>
      </c>
      <c r="P13" s="32">
        <f t="shared" si="0"/>
        <v>14.333333333333334</v>
      </c>
      <c r="Q13" s="33">
        <f t="shared" si="5"/>
        <v>14</v>
      </c>
      <c r="R13" s="33">
        <f t="shared" si="1"/>
        <v>13</v>
      </c>
      <c r="S13" s="33">
        <f t="shared" si="2"/>
        <v>26.818181818181817</v>
      </c>
      <c r="T13" s="33">
        <f t="shared" si="3"/>
        <v>19.25</v>
      </c>
      <c r="U13" s="33">
        <f t="shared" si="6"/>
        <v>21.25</v>
      </c>
      <c r="V13" s="223">
        <f t="shared" si="4"/>
        <v>3.25</v>
      </c>
      <c r="W13" s="35">
        <f t="shared" si="7"/>
        <v>17.89189189189189</v>
      </c>
      <c r="X13" s="55">
        <v>10.871794871794872</v>
      </c>
      <c r="Y13" s="56">
        <v>12.128205128205128</v>
      </c>
      <c r="Z13" s="36">
        <v>8.722222222222221</v>
      </c>
      <c r="AA13" s="37">
        <v>6.789318479685452</v>
      </c>
      <c r="AB13" s="38">
        <v>9.29507112140258</v>
      </c>
    </row>
    <row r="14" spans="1:28" s="145" customFormat="1" ht="13.5" customHeight="1">
      <c r="A14" s="353">
        <v>3</v>
      </c>
      <c r="B14" s="134" t="s">
        <v>9</v>
      </c>
      <c r="C14" s="29">
        <v>43</v>
      </c>
      <c r="D14" s="30">
        <v>73</v>
      </c>
      <c r="E14" s="30">
        <v>56</v>
      </c>
      <c r="F14" s="30">
        <v>247</v>
      </c>
      <c r="G14" s="30">
        <v>80</v>
      </c>
      <c r="H14" s="30">
        <v>122</v>
      </c>
      <c r="I14" s="54">
        <v>22</v>
      </c>
      <c r="J14" s="26">
        <v>643</v>
      </c>
      <c r="K14" s="30">
        <v>393</v>
      </c>
      <c r="L14" s="54">
        <v>516</v>
      </c>
      <c r="M14" s="29">
        <v>27346</v>
      </c>
      <c r="N14" s="30">
        <v>20426</v>
      </c>
      <c r="O14" s="31">
        <v>30172</v>
      </c>
      <c r="P14" s="32">
        <f t="shared" si="0"/>
        <v>14.333333333333334</v>
      </c>
      <c r="Q14" s="33">
        <f t="shared" si="5"/>
        <v>12.166666666666666</v>
      </c>
      <c r="R14" s="33">
        <f t="shared" si="1"/>
        <v>11.2</v>
      </c>
      <c r="S14" s="33">
        <f t="shared" si="2"/>
        <v>22.454545454545453</v>
      </c>
      <c r="T14" s="33">
        <f t="shared" si="3"/>
        <v>20</v>
      </c>
      <c r="U14" s="33">
        <f t="shared" si="6"/>
        <v>30.5</v>
      </c>
      <c r="V14" s="34">
        <f t="shared" si="4"/>
        <v>5.5</v>
      </c>
      <c r="W14" s="35">
        <f t="shared" si="7"/>
        <v>17.37837837837838</v>
      </c>
      <c r="X14" s="55">
        <v>10.076923076923077</v>
      </c>
      <c r="Y14" s="56">
        <v>13.23076923076923</v>
      </c>
      <c r="Z14" s="36">
        <v>8.98948060486522</v>
      </c>
      <c r="AA14" s="37">
        <v>6.692660550458716</v>
      </c>
      <c r="AB14" s="38">
        <v>9.98411647915287</v>
      </c>
    </row>
    <row r="15" spans="1:28" s="145" customFormat="1" ht="13.5" customHeight="1">
      <c r="A15" s="353"/>
      <c r="B15" s="134" t="s">
        <v>10</v>
      </c>
      <c r="C15" s="29">
        <v>37</v>
      </c>
      <c r="D15" s="30">
        <v>74</v>
      </c>
      <c r="E15" s="30">
        <v>38</v>
      </c>
      <c r="F15" s="30">
        <v>230</v>
      </c>
      <c r="G15" s="30">
        <v>48</v>
      </c>
      <c r="H15" s="30">
        <v>86</v>
      </c>
      <c r="I15" s="54">
        <v>18</v>
      </c>
      <c r="J15" s="26">
        <v>531</v>
      </c>
      <c r="K15" s="30">
        <v>414</v>
      </c>
      <c r="L15" s="54">
        <v>521</v>
      </c>
      <c r="M15" s="29">
        <v>26504</v>
      </c>
      <c r="N15" s="30">
        <v>20075</v>
      </c>
      <c r="O15" s="31">
        <v>31574</v>
      </c>
      <c r="P15" s="32">
        <f t="shared" si="0"/>
        <v>12.333333333333334</v>
      </c>
      <c r="Q15" s="33">
        <f t="shared" si="5"/>
        <v>12.333333333333334</v>
      </c>
      <c r="R15" s="33">
        <f t="shared" si="1"/>
        <v>7.6</v>
      </c>
      <c r="S15" s="33">
        <f t="shared" si="2"/>
        <v>20.90909090909091</v>
      </c>
      <c r="T15" s="33">
        <f t="shared" si="3"/>
        <v>12</v>
      </c>
      <c r="U15" s="33">
        <f t="shared" si="6"/>
        <v>21.5</v>
      </c>
      <c r="V15" s="34">
        <f t="shared" si="4"/>
        <v>4.5</v>
      </c>
      <c r="W15" s="35">
        <f t="shared" si="7"/>
        <v>14.35135135135135</v>
      </c>
      <c r="X15" s="55">
        <v>10.615384615384615</v>
      </c>
      <c r="Y15" s="56">
        <v>13.35897435897436</v>
      </c>
      <c r="Z15" s="36">
        <v>8.721289897992762</v>
      </c>
      <c r="AA15" s="37">
        <v>6.588447653429603</v>
      </c>
      <c r="AB15" s="38">
        <v>10.4445914654316</v>
      </c>
    </row>
    <row r="16" spans="1:28" s="145" customFormat="1" ht="13.5" customHeight="1">
      <c r="A16" s="353"/>
      <c r="B16" s="134" t="s">
        <v>11</v>
      </c>
      <c r="C16" s="29">
        <v>27</v>
      </c>
      <c r="D16" s="30">
        <v>64</v>
      </c>
      <c r="E16" s="30">
        <v>30</v>
      </c>
      <c r="F16" s="30">
        <v>166</v>
      </c>
      <c r="G16" s="30">
        <v>39</v>
      </c>
      <c r="H16" s="30">
        <v>58</v>
      </c>
      <c r="I16" s="54">
        <v>17</v>
      </c>
      <c r="J16" s="26">
        <v>401</v>
      </c>
      <c r="K16" s="30">
        <v>277</v>
      </c>
      <c r="L16" s="54">
        <v>526</v>
      </c>
      <c r="M16" s="29">
        <v>21746</v>
      </c>
      <c r="N16" s="30">
        <v>16269</v>
      </c>
      <c r="O16" s="31">
        <v>29006</v>
      </c>
      <c r="P16" s="32">
        <f t="shared" si="0"/>
        <v>9</v>
      </c>
      <c r="Q16" s="33">
        <f t="shared" si="5"/>
        <v>10.666666666666666</v>
      </c>
      <c r="R16" s="33">
        <f t="shared" si="1"/>
        <v>6</v>
      </c>
      <c r="S16" s="33">
        <f t="shared" si="2"/>
        <v>15.090909090909092</v>
      </c>
      <c r="T16" s="33">
        <f t="shared" si="3"/>
        <v>9.75</v>
      </c>
      <c r="U16" s="33">
        <f t="shared" si="6"/>
        <v>14.5</v>
      </c>
      <c r="V16" s="34">
        <f t="shared" si="4"/>
        <v>4.25</v>
      </c>
      <c r="W16" s="35">
        <f t="shared" si="7"/>
        <v>10.837837837837839</v>
      </c>
      <c r="X16" s="55">
        <v>7.102564102564102</v>
      </c>
      <c r="Y16" s="56">
        <v>13.487179487179487</v>
      </c>
      <c r="Z16" s="36">
        <v>7.15328947368421</v>
      </c>
      <c r="AA16" s="37">
        <v>5.334098360655737</v>
      </c>
      <c r="AB16" s="38">
        <v>9.59827928524156</v>
      </c>
    </row>
    <row r="17" spans="1:28" s="145" customFormat="1" ht="13.5" customHeight="1">
      <c r="A17" s="354"/>
      <c r="B17" s="139" t="s">
        <v>12</v>
      </c>
      <c r="C17" s="29">
        <v>22</v>
      </c>
      <c r="D17" s="30">
        <v>45</v>
      </c>
      <c r="E17" s="30">
        <v>15</v>
      </c>
      <c r="F17" s="30">
        <v>123</v>
      </c>
      <c r="G17" s="30">
        <v>33</v>
      </c>
      <c r="H17" s="30">
        <v>70</v>
      </c>
      <c r="I17" s="54">
        <v>14</v>
      </c>
      <c r="J17" s="26">
        <v>322</v>
      </c>
      <c r="K17" s="30">
        <v>252</v>
      </c>
      <c r="L17" s="54">
        <v>458</v>
      </c>
      <c r="M17" s="29">
        <v>20025</v>
      </c>
      <c r="N17" s="30">
        <v>16298</v>
      </c>
      <c r="O17" s="31">
        <v>27707</v>
      </c>
      <c r="P17" s="32">
        <f t="shared" si="0"/>
        <v>7.333333333333333</v>
      </c>
      <c r="Q17" s="33">
        <f t="shared" si="5"/>
        <v>7.5</v>
      </c>
      <c r="R17" s="33">
        <f t="shared" si="1"/>
        <v>3</v>
      </c>
      <c r="S17" s="33">
        <f t="shared" si="2"/>
        <v>11.181818181818182</v>
      </c>
      <c r="T17" s="33">
        <f t="shared" si="3"/>
        <v>8.25</v>
      </c>
      <c r="U17" s="33">
        <f t="shared" si="6"/>
        <v>17.5</v>
      </c>
      <c r="V17" s="34">
        <f t="shared" si="4"/>
        <v>3.5</v>
      </c>
      <c r="W17" s="35">
        <f t="shared" si="7"/>
        <v>8.702702702702704</v>
      </c>
      <c r="X17" s="55">
        <v>6.461538461538462</v>
      </c>
      <c r="Y17" s="56">
        <v>11.743589743589743</v>
      </c>
      <c r="Z17" s="36">
        <v>6.672775741419527</v>
      </c>
      <c r="AA17" s="37">
        <v>5.313987610042386</v>
      </c>
      <c r="AB17" s="38">
        <v>9.16843150231634</v>
      </c>
    </row>
    <row r="18" spans="1:28" s="150" customFormat="1" ht="13.5" customHeight="1">
      <c r="A18" s="352">
        <v>4</v>
      </c>
      <c r="B18" s="144" t="s">
        <v>13</v>
      </c>
      <c r="C18" s="85">
        <v>15</v>
      </c>
      <c r="D18" s="86">
        <v>51</v>
      </c>
      <c r="E18" s="86">
        <v>22</v>
      </c>
      <c r="F18" s="86">
        <v>112</v>
      </c>
      <c r="G18" s="86">
        <v>29</v>
      </c>
      <c r="H18" s="86">
        <v>59</v>
      </c>
      <c r="I18" s="87">
        <v>12</v>
      </c>
      <c r="J18" s="219">
        <v>300</v>
      </c>
      <c r="K18" s="86">
        <v>214</v>
      </c>
      <c r="L18" s="68">
        <v>372</v>
      </c>
      <c r="M18" s="85">
        <v>19839</v>
      </c>
      <c r="N18" s="86">
        <v>16152</v>
      </c>
      <c r="O18" s="69">
        <v>22094</v>
      </c>
      <c r="P18" s="88">
        <f t="shared" si="0"/>
        <v>5</v>
      </c>
      <c r="Q18" s="89">
        <f t="shared" si="5"/>
        <v>8.5</v>
      </c>
      <c r="R18" s="89">
        <f t="shared" si="1"/>
        <v>4.4</v>
      </c>
      <c r="S18" s="89">
        <f t="shared" si="2"/>
        <v>10.181818181818182</v>
      </c>
      <c r="T18" s="89">
        <f t="shared" si="3"/>
        <v>7.25</v>
      </c>
      <c r="U18" s="89">
        <f t="shared" si="6"/>
        <v>14.75</v>
      </c>
      <c r="V18" s="222">
        <f t="shared" si="4"/>
        <v>3</v>
      </c>
      <c r="W18" s="91">
        <f t="shared" si="7"/>
        <v>8.108108108108109</v>
      </c>
      <c r="X18" s="89">
        <v>5.783783783783784</v>
      </c>
      <c r="Y18" s="71">
        <v>9.538461538461538</v>
      </c>
      <c r="Z18" s="147">
        <v>6.599800399201597</v>
      </c>
      <c r="AA18" s="148">
        <v>5.266384088686013</v>
      </c>
      <c r="AB18" s="59">
        <v>7.31105228325612</v>
      </c>
    </row>
    <row r="19" spans="1:28" s="150" customFormat="1" ht="13.5" customHeight="1">
      <c r="A19" s="353"/>
      <c r="B19" s="134" t="s">
        <v>14</v>
      </c>
      <c r="C19" s="78">
        <v>18</v>
      </c>
      <c r="D19" s="79">
        <v>39</v>
      </c>
      <c r="E19" s="79">
        <v>18</v>
      </c>
      <c r="F19" s="79">
        <v>114</v>
      </c>
      <c r="G19" s="79">
        <v>29</v>
      </c>
      <c r="H19" s="79">
        <v>39</v>
      </c>
      <c r="I19" s="80">
        <v>10</v>
      </c>
      <c r="J19" s="26">
        <v>267</v>
      </c>
      <c r="K19" s="79">
        <v>265</v>
      </c>
      <c r="L19" s="54">
        <v>351</v>
      </c>
      <c r="M19" s="78">
        <v>19839</v>
      </c>
      <c r="N19" s="79">
        <v>17008</v>
      </c>
      <c r="O19" s="31">
        <v>20150</v>
      </c>
      <c r="P19" s="32">
        <f t="shared" si="0"/>
        <v>6</v>
      </c>
      <c r="Q19" s="33">
        <f t="shared" si="5"/>
        <v>6.5</v>
      </c>
      <c r="R19" s="33">
        <f t="shared" si="1"/>
        <v>3.6</v>
      </c>
      <c r="S19" s="33">
        <f t="shared" si="2"/>
        <v>10.363636363636363</v>
      </c>
      <c r="T19" s="33">
        <f t="shared" si="3"/>
        <v>7.25</v>
      </c>
      <c r="U19" s="33">
        <f t="shared" si="6"/>
        <v>9.75</v>
      </c>
      <c r="V19" s="223">
        <f t="shared" si="4"/>
        <v>2.5</v>
      </c>
      <c r="W19" s="35">
        <f t="shared" si="7"/>
        <v>7.216216216216216</v>
      </c>
      <c r="X19" s="33">
        <v>7.162162162162162</v>
      </c>
      <c r="Y19" s="56">
        <v>9</v>
      </c>
      <c r="Z19" s="136">
        <v>6.599800399201597</v>
      </c>
      <c r="AA19" s="137">
        <v>5.5400651465798045</v>
      </c>
      <c r="AB19" s="38">
        <v>6.66556400926232</v>
      </c>
    </row>
    <row r="20" spans="1:28" s="150" customFormat="1" ht="13.5" customHeight="1">
      <c r="A20" s="353"/>
      <c r="B20" s="134" t="s">
        <v>15</v>
      </c>
      <c r="C20" s="78">
        <v>20</v>
      </c>
      <c r="D20" s="79">
        <v>41</v>
      </c>
      <c r="E20" s="79">
        <v>12</v>
      </c>
      <c r="F20" s="79">
        <v>91</v>
      </c>
      <c r="G20" s="79">
        <v>18</v>
      </c>
      <c r="H20" s="79">
        <v>37</v>
      </c>
      <c r="I20" s="80">
        <v>27</v>
      </c>
      <c r="J20" s="26">
        <v>246</v>
      </c>
      <c r="K20" s="79">
        <v>249</v>
      </c>
      <c r="L20" s="54">
        <v>395</v>
      </c>
      <c r="M20" s="78">
        <v>19927</v>
      </c>
      <c r="N20" s="79">
        <v>17702</v>
      </c>
      <c r="O20" s="31">
        <v>21951</v>
      </c>
      <c r="P20" s="32">
        <f t="shared" si="0"/>
        <v>6.666666666666667</v>
      </c>
      <c r="Q20" s="33">
        <f t="shared" si="5"/>
        <v>6.833333333333333</v>
      </c>
      <c r="R20" s="33">
        <f t="shared" si="1"/>
        <v>2.4</v>
      </c>
      <c r="S20" s="33">
        <f t="shared" si="2"/>
        <v>8.272727272727273</v>
      </c>
      <c r="T20" s="33">
        <f t="shared" si="3"/>
        <v>4.5</v>
      </c>
      <c r="U20" s="33">
        <f t="shared" si="6"/>
        <v>9.25</v>
      </c>
      <c r="V20" s="223">
        <f t="shared" si="4"/>
        <v>6.75</v>
      </c>
      <c r="W20" s="35">
        <f t="shared" si="7"/>
        <v>6.648648648648648</v>
      </c>
      <c r="X20" s="33">
        <v>6.72972972972973</v>
      </c>
      <c r="Y20" s="56">
        <v>10.128205128205128</v>
      </c>
      <c r="Z20" s="136">
        <v>6.613674078991039</v>
      </c>
      <c r="AA20" s="137">
        <v>5.7698826597131685</v>
      </c>
      <c r="AB20" s="38">
        <v>7.26373262739907</v>
      </c>
    </row>
    <row r="21" spans="1:28" s="150" customFormat="1" ht="13.5" customHeight="1">
      <c r="A21" s="354"/>
      <c r="B21" s="134" t="s">
        <v>16</v>
      </c>
      <c r="C21" s="78">
        <v>11</v>
      </c>
      <c r="D21" s="79">
        <v>33</v>
      </c>
      <c r="E21" s="79">
        <v>10</v>
      </c>
      <c r="F21" s="79">
        <v>82</v>
      </c>
      <c r="G21" s="79">
        <v>21</v>
      </c>
      <c r="H21" s="79">
        <v>40</v>
      </c>
      <c r="I21" s="80">
        <v>28</v>
      </c>
      <c r="J21" s="26">
        <v>225</v>
      </c>
      <c r="K21" s="79">
        <v>253</v>
      </c>
      <c r="L21" s="54">
        <v>342</v>
      </c>
      <c r="M21" s="78">
        <v>18964</v>
      </c>
      <c r="N21" s="79">
        <v>17450</v>
      </c>
      <c r="O21" s="31">
        <v>21182</v>
      </c>
      <c r="P21" s="32">
        <f t="shared" si="0"/>
        <v>3.6666666666666665</v>
      </c>
      <c r="Q21" s="33">
        <f t="shared" si="5"/>
        <v>5.5</v>
      </c>
      <c r="R21" s="33">
        <f t="shared" si="1"/>
        <v>2</v>
      </c>
      <c r="S21" s="33">
        <f t="shared" si="2"/>
        <v>7.454545454545454</v>
      </c>
      <c r="T21" s="33">
        <f t="shared" si="3"/>
        <v>5.25</v>
      </c>
      <c r="U21" s="33">
        <f t="shared" si="6"/>
        <v>10</v>
      </c>
      <c r="V21" s="223">
        <f t="shared" si="4"/>
        <v>7</v>
      </c>
      <c r="W21" s="35">
        <f t="shared" si="7"/>
        <v>6.081081081081081</v>
      </c>
      <c r="X21" s="33">
        <v>6.837837837837838</v>
      </c>
      <c r="Y21" s="56">
        <v>8.76923076923077</v>
      </c>
      <c r="Z21" s="136">
        <v>6.670418571931059</v>
      </c>
      <c r="AA21" s="137">
        <v>5.695169712793733</v>
      </c>
      <c r="AB21" s="38">
        <v>7.00926538716082</v>
      </c>
    </row>
    <row r="22" spans="1:28" s="150" customFormat="1" ht="13.5" customHeight="1">
      <c r="A22" s="352">
        <v>5</v>
      </c>
      <c r="B22" s="144" t="s">
        <v>17</v>
      </c>
      <c r="C22" s="85">
        <v>14</v>
      </c>
      <c r="D22" s="86">
        <v>26</v>
      </c>
      <c r="E22" s="86">
        <v>13</v>
      </c>
      <c r="F22" s="86">
        <v>69</v>
      </c>
      <c r="G22" s="86">
        <v>18</v>
      </c>
      <c r="H22" s="86">
        <v>16</v>
      </c>
      <c r="I22" s="87">
        <v>12</v>
      </c>
      <c r="J22" s="219">
        <v>168</v>
      </c>
      <c r="K22" s="86">
        <v>188</v>
      </c>
      <c r="L22" s="68">
        <v>345</v>
      </c>
      <c r="M22" s="85">
        <v>14620</v>
      </c>
      <c r="N22" s="86">
        <v>12387</v>
      </c>
      <c r="O22" s="69">
        <v>19382</v>
      </c>
      <c r="P22" s="88">
        <f t="shared" si="0"/>
        <v>4.666666666666667</v>
      </c>
      <c r="Q22" s="89">
        <f t="shared" si="5"/>
        <v>4.333333333333333</v>
      </c>
      <c r="R22" s="89">
        <f t="shared" si="1"/>
        <v>2.6</v>
      </c>
      <c r="S22" s="89">
        <f t="shared" si="2"/>
        <v>6.2727272727272725</v>
      </c>
      <c r="T22" s="89">
        <f t="shared" si="3"/>
        <v>4.5</v>
      </c>
      <c r="U22" s="89">
        <f t="shared" si="6"/>
        <v>4</v>
      </c>
      <c r="V22" s="222">
        <f t="shared" si="4"/>
        <v>3</v>
      </c>
      <c r="W22" s="91">
        <f t="shared" si="7"/>
        <v>4.54054054054054</v>
      </c>
      <c r="X22" s="89">
        <v>5.081081081081081</v>
      </c>
      <c r="Y22" s="71">
        <v>8.846153846153847</v>
      </c>
      <c r="Z22" s="147">
        <v>4.910984212294256</v>
      </c>
      <c r="AA22" s="148">
        <v>4.03748370273794</v>
      </c>
      <c r="AB22" s="59">
        <v>6.43492695883134</v>
      </c>
    </row>
    <row r="23" spans="1:28" s="150" customFormat="1" ht="13.5" customHeight="1">
      <c r="A23" s="353">
        <v>5</v>
      </c>
      <c r="B23" s="134" t="s">
        <v>18</v>
      </c>
      <c r="C23" s="78">
        <v>13</v>
      </c>
      <c r="D23" s="79">
        <v>47</v>
      </c>
      <c r="E23" s="79">
        <v>14</v>
      </c>
      <c r="F23" s="79">
        <v>94</v>
      </c>
      <c r="G23" s="79">
        <v>23</v>
      </c>
      <c r="H23" s="79">
        <v>19</v>
      </c>
      <c r="I23" s="80">
        <v>12</v>
      </c>
      <c r="J23" s="26">
        <v>222</v>
      </c>
      <c r="K23" s="79">
        <v>275</v>
      </c>
      <c r="L23" s="54">
        <v>239</v>
      </c>
      <c r="M23" s="78">
        <v>17533</v>
      </c>
      <c r="N23" s="79">
        <v>16368</v>
      </c>
      <c r="O23" s="31">
        <v>12699</v>
      </c>
      <c r="P23" s="32">
        <f t="shared" si="0"/>
        <v>4.333333333333333</v>
      </c>
      <c r="Q23" s="33">
        <f t="shared" si="5"/>
        <v>7.833333333333333</v>
      </c>
      <c r="R23" s="33">
        <f t="shared" si="1"/>
        <v>2.8</v>
      </c>
      <c r="S23" s="33">
        <f t="shared" si="2"/>
        <v>8.545454545454545</v>
      </c>
      <c r="T23" s="33">
        <f t="shared" si="3"/>
        <v>5.75</v>
      </c>
      <c r="U23" s="33">
        <f t="shared" si="6"/>
        <v>4.75</v>
      </c>
      <c r="V23" s="34">
        <f t="shared" si="4"/>
        <v>3</v>
      </c>
      <c r="W23" s="35">
        <f t="shared" si="7"/>
        <v>6</v>
      </c>
      <c r="X23" s="33">
        <v>7.4324324324324325</v>
      </c>
      <c r="Y23" s="56">
        <v>6.128205128205129</v>
      </c>
      <c r="Z23" s="136">
        <v>5.830728300631859</v>
      </c>
      <c r="AA23" s="137">
        <v>5.32985998046239</v>
      </c>
      <c r="AB23" s="38">
        <v>4.20496688741721</v>
      </c>
    </row>
    <row r="24" spans="1:28" s="150" customFormat="1" ht="13.5" customHeight="1">
      <c r="A24" s="353"/>
      <c r="B24" s="134" t="s">
        <v>19</v>
      </c>
      <c r="C24" s="78">
        <v>17</v>
      </c>
      <c r="D24" s="79">
        <v>31</v>
      </c>
      <c r="E24" s="79">
        <v>26</v>
      </c>
      <c r="F24" s="79">
        <v>105</v>
      </c>
      <c r="G24" s="79">
        <v>22</v>
      </c>
      <c r="H24" s="79">
        <v>18</v>
      </c>
      <c r="I24" s="80">
        <v>7</v>
      </c>
      <c r="J24" s="26">
        <v>226</v>
      </c>
      <c r="K24" s="79">
        <v>216</v>
      </c>
      <c r="L24" s="54">
        <v>355</v>
      </c>
      <c r="M24" s="78">
        <v>17687</v>
      </c>
      <c r="N24" s="79">
        <v>17821</v>
      </c>
      <c r="O24" s="31">
        <v>17598</v>
      </c>
      <c r="P24" s="32">
        <f t="shared" si="0"/>
        <v>5.666666666666667</v>
      </c>
      <c r="Q24" s="33">
        <f t="shared" si="5"/>
        <v>5.166666666666667</v>
      </c>
      <c r="R24" s="33">
        <f t="shared" si="1"/>
        <v>5.2</v>
      </c>
      <c r="S24" s="33">
        <f t="shared" si="2"/>
        <v>9.545454545454545</v>
      </c>
      <c r="T24" s="33">
        <f t="shared" si="3"/>
        <v>5.5</v>
      </c>
      <c r="U24" s="33">
        <f t="shared" si="6"/>
        <v>4.5</v>
      </c>
      <c r="V24" s="34">
        <f t="shared" si="4"/>
        <v>1.75</v>
      </c>
      <c r="W24" s="35">
        <f t="shared" si="7"/>
        <v>6.108108108108108</v>
      </c>
      <c r="X24" s="33">
        <v>5.837837837837838</v>
      </c>
      <c r="Y24" s="56">
        <v>9.102564102564102</v>
      </c>
      <c r="Z24" s="136">
        <v>5.878032568959787</v>
      </c>
      <c r="AA24" s="137">
        <v>5.802995766851189</v>
      </c>
      <c r="AB24" s="38">
        <v>5.81367690782953</v>
      </c>
    </row>
    <row r="25" spans="1:28" s="150" customFormat="1" ht="13.5" customHeight="1">
      <c r="A25" s="354"/>
      <c r="B25" s="139" t="s">
        <v>20</v>
      </c>
      <c r="C25" s="81">
        <v>13</v>
      </c>
      <c r="D25" s="82">
        <v>48</v>
      </c>
      <c r="E25" s="82">
        <v>32</v>
      </c>
      <c r="F25" s="82">
        <v>97</v>
      </c>
      <c r="G25" s="82">
        <v>25</v>
      </c>
      <c r="H25" s="82">
        <v>20</v>
      </c>
      <c r="I25" s="83">
        <v>3</v>
      </c>
      <c r="J25" s="40">
        <v>238</v>
      </c>
      <c r="K25" s="82">
        <v>238</v>
      </c>
      <c r="L25" s="62">
        <v>329</v>
      </c>
      <c r="M25" s="81">
        <v>16395</v>
      </c>
      <c r="N25" s="82">
        <v>18493</v>
      </c>
      <c r="O25" s="45">
        <v>16587</v>
      </c>
      <c r="P25" s="46">
        <f t="shared" si="0"/>
        <v>4.333333333333333</v>
      </c>
      <c r="Q25" s="47">
        <f t="shared" si="5"/>
        <v>8</v>
      </c>
      <c r="R25" s="47">
        <f t="shared" si="1"/>
        <v>6.4</v>
      </c>
      <c r="S25" s="47">
        <f t="shared" si="2"/>
        <v>8.818181818181818</v>
      </c>
      <c r="T25" s="47">
        <f t="shared" si="3"/>
        <v>6.25</v>
      </c>
      <c r="U25" s="47">
        <f t="shared" si="6"/>
        <v>5</v>
      </c>
      <c r="V25" s="48">
        <f t="shared" si="4"/>
        <v>0.75</v>
      </c>
      <c r="W25" s="49">
        <f t="shared" si="7"/>
        <v>6.4324324324324325</v>
      </c>
      <c r="X25" s="47">
        <v>6.4324324324324325</v>
      </c>
      <c r="Y25" s="64">
        <v>8.435897435897436</v>
      </c>
      <c r="Z25" s="141">
        <v>5.428807947019868</v>
      </c>
      <c r="AA25" s="142">
        <v>6.019856770833333</v>
      </c>
      <c r="AB25" s="52">
        <v>5.48874917273328</v>
      </c>
    </row>
    <row r="26" spans="1:28" s="150" customFormat="1" ht="13.5" customHeight="1">
      <c r="A26" s="352">
        <v>6</v>
      </c>
      <c r="B26" s="134" t="s">
        <v>21</v>
      </c>
      <c r="C26" s="78">
        <v>14</v>
      </c>
      <c r="D26" s="79">
        <v>42</v>
      </c>
      <c r="E26" s="79">
        <v>21</v>
      </c>
      <c r="F26" s="79">
        <v>89</v>
      </c>
      <c r="G26" s="79">
        <v>32</v>
      </c>
      <c r="H26" s="79">
        <v>12</v>
      </c>
      <c r="I26" s="80">
        <v>3</v>
      </c>
      <c r="J26" s="26">
        <v>213</v>
      </c>
      <c r="K26" s="79">
        <v>240</v>
      </c>
      <c r="L26" s="54">
        <v>379</v>
      </c>
      <c r="M26" s="78">
        <v>14865</v>
      </c>
      <c r="N26" s="79">
        <v>18071</v>
      </c>
      <c r="O26" s="31">
        <v>16438</v>
      </c>
      <c r="P26" s="32">
        <f t="shared" si="0"/>
        <v>4.666666666666667</v>
      </c>
      <c r="Q26" s="33">
        <f t="shared" si="5"/>
        <v>7</v>
      </c>
      <c r="R26" s="33">
        <f t="shared" si="1"/>
        <v>4.2</v>
      </c>
      <c r="S26" s="33">
        <f t="shared" si="2"/>
        <v>8.090909090909092</v>
      </c>
      <c r="T26" s="33">
        <f t="shared" si="3"/>
        <v>8</v>
      </c>
      <c r="U26" s="33">
        <f t="shared" si="6"/>
        <v>3</v>
      </c>
      <c r="V26" s="34">
        <f t="shared" si="4"/>
        <v>0.75</v>
      </c>
      <c r="W26" s="35">
        <f t="shared" si="7"/>
        <v>5.756756756756757</v>
      </c>
      <c r="X26" s="33">
        <v>6.486486486486487</v>
      </c>
      <c r="Y26" s="56">
        <v>9.717948717948717</v>
      </c>
      <c r="Z26" s="136">
        <v>4.917300694674164</v>
      </c>
      <c r="AA26" s="137">
        <v>5.880572730231044</v>
      </c>
      <c r="AB26" s="38">
        <v>5.43584656084656</v>
      </c>
    </row>
    <row r="27" spans="1:28" s="150" customFormat="1" ht="13.5" customHeight="1">
      <c r="A27" s="353">
        <v>6</v>
      </c>
      <c r="B27" s="134" t="s">
        <v>22</v>
      </c>
      <c r="C27" s="78">
        <v>11</v>
      </c>
      <c r="D27" s="79">
        <v>47</v>
      </c>
      <c r="E27" s="79">
        <v>16</v>
      </c>
      <c r="F27" s="79">
        <v>61</v>
      </c>
      <c r="G27" s="79">
        <v>35</v>
      </c>
      <c r="H27" s="79">
        <v>13</v>
      </c>
      <c r="I27" s="80">
        <v>1</v>
      </c>
      <c r="J27" s="26">
        <v>184</v>
      </c>
      <c r="K27" s="79">
        <v>228</v>
      </c>
      <c r="L27" s="54">
        <v>335</v>
      </c>
      <c r="M27" s="78">
        <v>13681</v>
      </c>
      <c r="N27" s="79">
        <v>15888</v>
      </c>
      <c r="O27" s="31">
        <v>14019</v>
      </c>
      <c r="P27" s="32">
        <f t="shared" si="0"/>
        <v>3.6666666666666665</v>
      </c>
      <c r="Q27" s="33">
        <f t="shared" si="5"/>
        <v>7.833333333333333</v>
      </c>
      <c r="R27" s="33">
        <f t="shared" si="1"/>
        <v>3.2</v>
      </c>
      <c r="S27" s="33">
        <f t="shared" si="2"/>
        <v>5.545454545454546</v>
      </c>
      <c r="T27" s="33">
        <f t="shared" si="3"/>
        <v>8.75</v>
      </c>
      <c r="U27" s="33">
        <f t="shared" si="6"/>
        <v>3.25</v>
      </c>
      <c r="V27" s="223">
        <f t="shared" si="4"/>
        <v>0.25</v>
      </c>
      <c r="W27" s="35">
        <f t="shared" si="7"/>
        <v>4.972972972972973</v>
      </c>
      <c r="X27" s="33">
        <v>6.162162162162162</v>
      </c>
      <c r="Y27" s="56">
        <v>8.58974358974359</v>
      </c>
      <c r="Z27" s="136">
        <v>4.530132450331126</v>
      </c>
      <c r="AA27" s="137">
        <v>5.171875</v>
      </c>
      <c r="AB27" s="38">
        <v>4.63591269841269</v>
      </c>
    </row>
    <row r="28" spans="1:28" s="150" customFormat="1" ht="13.5" customHeight="1">
      <c r="A28" s="353"/>
      <c r="B28" s="134" t="s">
        <v>23</v>
      </c>
      <c r="C28" s="78">
        <v>4</v>
      </c>
      <c r="D28" s="79">
        <v>34</v>
      </c>
      <c r="E28" s="79">
        <v>11</v>
      </c>
      <c r="F28" s="79">
        <v>71</v>
      </c>
      <c r="G28" s="79">
        <v>47</v>
      </c>
      <c r="H28" s="79">
        <v>7</v>
      </c>
      <c r="I28" s="80">
        <v>0</v>
      </c>
      <c r="J28" s="26">
        <v>174</v>
      </c>
      <c r="K28" s="79">
        <v>196</v>
      </c>
      <c r="L28" s="54">
        <v>327</v>
      </c>
      <c r="M28" s="78">
        <v>12572</v>
      </c>
      <c r="N28" s="79">
        <v>13302</v>
      </c>
      <c r="O28" s="31">
        <v>13702</v>
      </c>
      <c r="P28" s="32">
        <f t="shared" si="0"/>
        <v>1.3333333333333333</v>
      </c>
      <c r="Q28" s="33">
        <f t="shared" si="5"/>
        <v>5.666666666666667</v>
      </c>
      <c r="R28" s="33">
        <f t="shared" si="1"/>
        <v>2.2</v>
      </c>
      <c r="S28" s="33">
        <f t="shared" si="2"/>
        <v>6.454545454545454</v>
      </c>
      <c r="T28" s="33">
        <f t="shared" si="3"/>
        <v>11.75</v>
      </c>
      <c r="U28" s="33">
        <f t="shared" si="6"/>
        <v>1.75</v>
      </c>
      <c r="V28" s="223">
        <f t="shared" si="4"/>
        <v>0</v>
      </c>
      <c r="W28" s="35">
        <f t="shared" si="7"/>
        <v>4.702702702702703</v>
      </c>
      <c r="X28" s="33">
        <v>5.297297297297297</v>
      </c>
      <c r="Y28" s="56">
        <v>8.384615384615385</v>
      </c>
      <c r="Z28" s="136">
        <v>4.158782666225604</v>
      </c>
      <c r="AA28" s="137">
        <v>4.331488114620645</v>
      </c>
      <c r="AB28" s="38">
        <v>4.52808988764045</v>
      </c>
    </row>
    <row r="29" spans="1:28" s="150" customFormat="1" ht="13.5" customHeight="1">
      <c r="A29" s="353"/>
      <c r="B29" s="134" t="s">
        <v>24</v>
      </c>
      <c r="C29" s="78">
        <v>9</v>
      </c>
      <c r="D29" s="79">
        <v>46</v>
      </c>
      <c r="E29" s="79">
        <v>8</v>
      </c>
      <c r="F29" s="79">
        <v>60</v>
      </c>
      <c r="G29" s="79">
        <v>22</v>
      </c>
      <c r="H29" s="79">
        <v>7</v>
      </c>
      <c r="I29" s="80">
        <v>9</v>
      </c>
      <c r="J29" s="26">
        <v>161</v>
      </c>
      <c r="K29" s="79">
        <v>178</v>
      </c>
      <c r="L29" s="54">
        <v>302</v>
      </c>
      <c r="M29" s="78">
        <v>11280</v>
      </c>
      <c r="N29" s="79">
        <v>11632</v>
      </c>
      <c r="O29" s="31">
        <v>12892</v>
      </c>
      <c r="P29" s="32">
        <f t="shared" si="0"/>
        <v>3</v>
      </c>
      <c r="Q29" s="33">
        <f t="shared" si="5"/>
        <v>7.666666666666667</v>
      </c>
      <c r="R29" s="33">
        <f t="shared" si="1"/>
        <v>1.6</v>
      </c>
      <c r="S29" s="33">
        <f t="shared" si="2"/>
        <v>5.454545454545454</v>
      </c>
      <c r="T29" s="33">
        <f t="shared" si="3"/>
        <v>5.5</v>
      </c>
      <c r="U29" s="33">
        <f t="shared" si="6"/>
        <v>1.75</v>
      </c>
      <c r="V29" s="223">
        <f t="shared" si="4"/>
        <v>2.25</v>
      </c>
      <c r="W29" s="35">
        <f t="shared" si="7"/>
        <v>4.351351351351352</v>
      </c>
      <c r="X29" s="33">
        <v>4.8108108108108105</v>
      </c>
      <c r="Y29" s="56">
        <v>7.743589743589744</v>
      </c>
      <c r="Z29" s="136">
        <v>3.737574552683897</v>
      </c>
      <c r="AA29" s="137">
        <v>3.7864583333333335</v>
      </c>
      <c r="AB29" s="38">
        <v>4.26181818181818</v>
      </c>
    </row>
    <row r="30" spans="1:28" s="150" customFormat="1" ht="13.5" customHeight="1">
      <c r="A30" s="354"/>
      <c r="B30" s="139" t="s">
        <v>25</v>
      </c>
      <c r="C30" s="81">
        <v>8</v>
      </c>
      <c r="D30" s="82">
        <v>41</v>
      </c>
      <c r="E30" s="82">
        <v>9</v>
      </c>
      <c r="F30" s="82">
        <v>69</v>
      </c>
      <c r="G30" s="82">
        <v>17</v>
      </c>
      <c r="H30" s="82">
        <v>16</v>
      </c>
      <c r="I30" s="83">
        <v>4</v>
      </c>
      <c r="J30" s="40">
        <v>164</v>
      </c>
      <c r="K30" s="82">
        <v>160</v>
      </c>
      <c r="L30" s="62">
        <v>247</v>
      </c>
      <c r="M30" s="81">
        <v>10554</v>
      </c>
      <c r="N30" s="82">
        <v>10113</v>
      </c>
      <c r="O30" s="45">
        <v>10928</v>
      </c>
      <c r="P30" s="46">
        <f t="shared" si="0"/>
        <v>2.6666666666666665</v>
      </c>
      <c r="Q30" s="47">
        <f t="shared" si="5"/>
        <v>6.833333333333333</v>
      </c>
      <c r="R30" s="47">
        <f t="shared" si="1"/>
        <v>1.8</v>
      </c>
      <c r="S30" s="47">
        <f t="shared" si="2"/>
        <v>6.2727272727272725</v>
      </c>
      <c r="T30" s="47">
        <f t="shared" si="3"/>
        <v>4.25</v>
      </c>
      <c r="U30" s="47">
        <f t="shared" si="6"/>
        <v>4</v>
      </c>
      <c r="V30" s="224">
        <f t="shared" si="4"/>
        <v>1</v>
      </c>
      <c r="W30" s="49">
        <f t="shared" si="7"/>
        <v>4.4324324324324325</v>
      </c>
      <c r="X30" s="47">
        <v>4.324324324324325</v>
      </c>
      <c r="Y30" s="64">
        <v>6.333333333333333</v>
      </c>
      <c r="Z30" s="141">
        <v>3.498176997016904</v>
      </c>
      <c r="AA30" s="142">
        <v>3.2919921875</v>
      </c>
      <c r="AB30" s="52">
        <v>3.61495203440291</v>
      </c>
    </row>
    <row r="31" spans="1:28" s="150" customFormat="1" ht="13.5" customHeight="1">
      <c r="A31" s="352">
        <v>7</v>
      </c>
      <c r="B31" s="144" t="s">
        <v>26</v>
      </c>
      <c r="C31" s="85">
        <v>10</v>
      </c>
      <c r="D31" s="86">
        <v>49</v>
      </c>
      <c r="E31" s="86">
        <v>16</v>
      </c>
      <c r="F31" s="86">
        <v>74</v>
      </c>
      <c r="G31" s="86">
        <v>26</v>
      </c>
      <c r="H31" s="86">
        <v>9</v>
      </c>
      <c r="I31" s="87">
        <v>6</v>
      </c>
      <c r="J31" s="219">
        <v>190</v>
      </c>
      <c r="K31" s="86">
        <v>165</v>
      </c>
      <c r="L31" s="68">
        <v>206</v>
      </c>
      <c r="M31" s="85">
        <v>10454</v>
      </c>
      <c r="N31" s="86">
        <v>9721</v>
      </c>
      <c r="O31" s="69">
        <v>9921</v>
      </c>
      <c r="P31" s="88">
        <f t="shared" si="0"/>
        <v>3.3333333333333335</v>
      </c>
      <c r="Q31" s="89">
        <f t="shared" si="5"/>
        <v>8.166666666666666</v>
      </c>
      <c r="R31" s="89">
        <f t="shared" si="1"/>
        <v>3.2</v>
      </c>
      <c r="S31" s="89">
        <f t="shared" si="2"/>
        <v>6.7272727272727275</v>
      </c>
      <c r="T31" s="89">
        <f t="shared" si="3"/>
        <v>6.5</v>
      </c>
      <c r="U31" s="89">
        <f t="shared" si="6"/>
        <v>2.25</v>
      </c>
      <c r="V31" s="90">
        <f t="shared" si="4"/>
        <v>1.5</v>
      </c>
      <c r="W31" s="91">
        <f t="shared" si="7"/>
        <v>5.135135135135135</v>
      </c>
      <c r="X31" s="89">
        <v>4.45945945945946</v>
      </c>
      <c r="Y31" s="71">
        <v>5.282051282051282</v>
      </c>
      <c r="Z31" s="147">
        <v>3.4753989361702127</v>
      </c>
      <c r="AA31" s="148">
        <v>3.16130081300813</v>
      </c>
      <c r="AB31" s="59">
        <v>3.28618747929778</v>
      </c>
    </row>
    <row r="32" spans="1:28" s="150" customFormat="1" ht="13.5" customHeight="1">
      <c r="A32" s="353"/>
      <c r="B32" s="134" t="s">
        <v>27</v>
      </c>
      <c r="C32" s="78">
        <v>9</v>
      </c>
      <c r="D32" s="79">
        <v>39</v>
      </c>
      <c r="E32" s="79">
        <v>6</v>
      </c>
      <c r="F32" s="79">
        <v>63</v>
      </c>
      <c r="G32" s="79">
        <v>22</v>
      </c>
      <c r="H32" s="79">
        <v>10</v>
      </c>
      <c r="I32" s="80">
        <v>0</v>
      </c>
      <c r="J32" s="26">
        <v>149</v>
      </c>
      <c r="K32" s="79">
        <v>181</v>
      </c>
      <c r="L32" s="54">
        <v>229</v>
      </c>
      <c r="M32" s="78">
        <v>9585</v>
      </c>
      <c r="N32" s="79">
        <v>8788</v>
      </c>
      <c r="O32" s="31">
        <v>9435</v>
      </c>
      <c r="P32" s="32">
        <f t="shared" si="0"/>
        <v>3</v>
      </c>
      <c r="Q32" s="33">
        <f t="shared" si="5"/>
        <v>6.5</v>
      </c>
      <c r="R32" s="33">
        <f t="shared" si="1"/>
        <v>1.2</v>
      </c>
      <c r="S32" s="33">
        <f t="shared" si="2"/>
        <v>5.7272727272727275</v>
      </c>
      <c r="T32" s="33">
        <f t="shared" si="3"/>
        <v>5.5</v>
      </c>
      <c r="U32" s="33">
        <f t="shared" si="6"/>
        <v>2.5</v>
      </c>
      <c r="V32" s="34">
        <f t="shared" si="4"/>
        <v>0</v>
      </c>
      <c r="W32" s="35">
        <f t="shared" si="7"/>
        <v>4.027027027027027</v>
      </c>
      <c r="X32" s="33">
        <v>4.891891891891892</v>
      </c>
      <c r="Y32" s="56">
        <v>5.871794871794871</v>
      </c>
      <c r="Z32" s="136">
        <v>3.2046138415245737</v>
      </c>
      <c r="AA32" s="137">
        <v>2.8606770833333335</v>
      </c>
      <c r="AB32" s="38">
        <v>3.12520702219277</v>
      </c>
    </row>
    <row r="33" spans="1:28" s="150" customFormat="1" ht="13.5" customHeight="1">
      <c r="A33" s="353"/>
      <c r="B33" s="134" t="s">
        <v>28</v>
      </c>
      <c r="C33" s="78">
        <v>6</v>
      </c>
      <c r="D33" s="79">
        <v>35</v>
      </c>
      <c r="E33" s="79">
        <v>6</v>
      </c>
      <c r="F33" s="79">
        <v>52</v>
      </c>
      <c r="G33" s="79">
        <v>15</v>
      </c>
      <c r="H33" s="79">
        <v>8</v>
      </c>
      <c r="I33" s="80">
        <v>0</v>
      </c>
      <c r="J33" s="26">
        <v>122</v>
      </c>
      <c r="K33" s="79">
        <v>131</v>
      </c>
      <c r="L33" s="54">
        <v>230</v>
      </c>
      <c r="M33" s="78">
        <v>8497</v>
      </c>
      <c r="N33" s="79">
        <v>7701</v>
      </c>
      <c r="O33" s="31">
        <v>8983</v>
      </c>
      <c r="P33" s="32">
        <f t="shared" si="0"/>
        <v>2</v>
      </c>
      <c r="Q33" s="33">
        <f t="shared" si="5"/>
        <v>5.833333333333333</v>
      </c>
      <c r="R33" s="33">
        <f t="shared" si="1"/>
        <v>1.2</v>
      </c>
      <c r="S33" s="33">
        <f t="shared" si="2"/>
        <v>4.7272727272727275</v>
      </c>
      <c r="T33" s="33">
        <f t="shared" si="3"/>
        <v>3.75</v>
      </c>
      <c r="U33" s="33">
        <f t="shared" si="6"/>
        <v>2</v>
      </c>
      <c r="V33" s="34">
        <f t="shared" si="4"/>
        <v>0</v>
      </c>
      <c r="W33" s="35">
        <f t="shared" si="7"/>
        <v>3.2972972972972974</v>
      </c>
      <c r="X33" s="33">
        <v>3.5405405405405403</v>
      </c>
      <c r="Y33" s="56">
        <v>5.897435897435898</v>
      </c>
      <c r="Z33" s="136">
        <v>2.8248005319148937</v>
      </c>
      <c r="AA33" s="137">
        <v>2.504390243902439</v>
      </c>
      <c r="AB33" s="38">
        <v>2.9695867768595</v>
      </c>
    </row>
    <row r="34" spans="1:28" s="150" customFormat="1" ht="13.5" customHeight="1">
      <c r="A34" s="354"/>
      <c r="B34" s="139" t="s">
        <v>29</v>
      </c>
      <c r="C34" s="81">
        <v>11</v>
      </c>
      <c r="D34" s="82">
        <v>39</v>
      </c>
      <c r="E34" s="82">
        <v>15</v>
      </c>
      <c r="F34" s="82">
        <v>63</v>
      </c>
      <c r="G34" s="82">
        <v>16</v>
      </c>
      <c r="H34" s="82">
        <v>6</v>
      </c>
      <c r="I34" s="83">
        <v>6</v>
      </c>
      <c r="J34" s="40">
        <v>156</v>
      </c>
      <c r="K34" s="82">
        <v>146</v>
      </c>
      <c r="L34" s="62">
        <v>144</v>
      </c>
      <c r="M34" s="81">
        <v>8773</v>
      </c>
      <c r="N34" s="82">
        <v>7569</v>
      </c>
      <c r="O34" s="45">
        <v>7516</v>
      </c>
      <c r="P34" s="46">
        <f t="shared" si="0"/>
        <v>3.6666666666666665</v>
      </c>
      <c r="Q34" s="47">
        <f t="shared" si="5"/>
        <v>6.5</v>
      </c>
      <c r="R34" s="47">
        <f t="shared" si="1"/>
        <v>3</v>
      </c>
      <c r="S34" s="47">
        <f t="shared" si="2"/>
        <v>5.7272727272727275</v>
      </c>
      <c r="T34" s="47">
        <f t="shared" si="3"/>
        <v>4</v>
      </c>
      <c r="U34" s="47">
        <f t="shared" si="6"/>
        <v>1.5</v>
      </c>
      <c r="V34" s="48">
        <f t="shared" si="4"/>
        <v>1.5</v>
      </c>
      <c r="W34" s="49">
        <f t="shared" si="7"/>
        <v>4.216216216216216</v>
      </c>
      <c r="X34" s="47">
        <v>3.945945945945946</v>
      </c>
      <c r="Y34" s="64">
        <v>3.6923076923076925</v>
      </c>
      <c r="Z34" s="141">
        <v>2.915586573612496</v>
      </c>
      <c r="AA34" s="142">
        <v>2.4614634146341463</v>
      </c>
      <c r="AB34" s="52">
        <v>2.48462809917355</v>
      </c>
    </row>
    <row r="35" spans="1:28" s="150" customFormat="1" ht="13.5" customHeight="1">
      <c r="A35" s="352">
        <v>8</v>
      </c>
      <c r="B35" s="144" t="s">
        <v>30</v>
      </c>
      <c r="C35" s="85">
        <v>14</v>
      </c>
      <c r="D35" s="86">
        <v>26</v>
      </c>
      <c r="E35" s="86">
        <v>15</v>
      </c>
      <c r="F35" s="86">
        <v>52</v>
      </c>
      <c r="G35" s="86">
        <v>15</v>
      </c>
      <c r="H35" s="86">
        <v>13</v>
      </c>
      <c r="I35" s="87">
        <v>1</v>
      </c>
      <c r="J35" s="219">
        <v>136</v>
      </c>
      <c r="K35" s="86">
        <v>132</v>
      </c>
      <c r="L35" s="68">
        <v>125</v>
      </c>
      <c r="M35" s="85">
        <v>8269</v>
      </c>
      <c r="N35" s="86">
        <v>7246</v>
      </c>
      <c r="O35" s="69">
        <v>7663</v>
      </c>
      <c r="P35" s="88">
        <f t="shared" si="0"/>
        <v>4.666666666666667</v>
      </c>
      <c r="Q35" s="89">
        <f t="shared" si="5"/>
        <v>4.333333333333333</v>
      </c>
      <c r="R35" s="89">
        <f t="shared" si="1"/>
        <v>3</v>
      </c>
      <c r="S35" s="89">
        <f t="shared" si="2"/>
        <v>4.7272727272727275</v>
      </c>
      <c r="T35" s="89">
        <f t="shared" si="3"/>
        <v>3.75</v>
      </c>
      <c r="U35" s="89">
        <f t="shared" si="6"/>
        <v>3.25</v>
      </c>
      <c r="V35" s="90">
        <f t="shared" si="4"/>
        <v>0.25</v>
      </c>
      <c r="W35" s="91">
        <f t="shared" si="7"/>
        <v>3.675675675675676</v>
      </c>
      <c r="X35" s="89">
        <v>3.5675675675675675</v>
      </c>
      <c r="Y35" s="71">
        <v>3.2051282051282053</v>
      </c>
      <c r="Z35" s="147">
        <v>2.7563333333333335</v>
      </c>
      <c r="AA35" s="148">
        <v>2.357956394402864</v>
      </c>
      <c r="AB35" s="59">
        <v>2.53573792190602</v>
      </c>
    </row>
    <row r="36" spans="1:28" s="150" customFormat="1" ht="13.5" customHeight="1">
      <c r="A36" s="353">
        <v>8</v>
      </c>
      <c r="B36" s="134" t="s">
        <v>31</v>
      </c>
      <c r="C36" s="78">
        <v>13</v>
      </c>
      <c r="D36" s="79">
        <v>26</v>
      </c>
      <c r="E36" s="79">
        <v>11</v>
      </c>
      <c r="F36" s="79">
        <v>66</v>
      </c>
      <c r="G36" s="79">
        <v>20</v>
      </c>
      <c r="H36" s="79">
        <v>9</v>
      </c>
      <c r="I36" s="80">
        <v>1</v>
      </c>
      <c r="J36" s="26">
        <v>146</v>
      </c>
      <c r="K36" s="79">
        <v>160</v>
      </c>
      <c r="L36" s="54">
        <v>164</v>
      </c>
      <c r="M36" s="78">
        <v>7073</v>
      </c>
      <c r="N36" s="79">
        <v>6615</v>
      </c>
      <c r="O36" s="31">
        <v>7514</v>
      </c>
      <c r="P36" s="32">
        <f t="shared" si="0"/>
        <v>4.333333333333333</v>
      </c>
      <c r="Q36" s="33">
        <f t="shared" si="5"/>
        <v>4.333333333333333</v>
      </c>
      <c r="R36" s="33">
        <f t="shared" si="1"/>
        <v>2.2</v>
      </c>
      <c r="S36" s="33">
        <f t="shared" si="2"/>
        <v>6</v>
      </c>
      <c r="T36" s="33">
        <f t="shared" si="3"/>
        <v>5</v>
      </c>
      <c r="U36" s="33">
        <f t="shared" si="6"/>
        <v>2.25</v>
      </c>
      <c r="V36" s="223">
        <f t="shared" si="4"/>
        <v>0.25</v>
      </c>
      <c r="W36" s="35">
        <f t="shared" si="7"/>
        <v>3.945945945945946</v>
      </c>
      <c r="X36" s="33">
        <v>4.324324324324325</v>
      </c>
      <c r="Y36" s="56">
        <v>4.205128205128205</v>
      </c>
      <c r="Z36" s="136">
        <v>2.4913702007749206</v>
      </c>
      <c r="AA36" s="137">
        <v>2.1709878569084347</v>
      </c>
      <c r="AB36" s="38">
        <v>2.49055352999668</v>
      </c>
    </row>
    <row r="37" spans="1:28" s="150" customFormat="1" ht="13.5" customHeight="1">
      <c r="A37" s="353"/>
      <c r="B37" s="134" t="s">
        <v>32</v>
      </c>
      <c r="C37" s="78">
        <v>21</v>
      </c>
      <c r="D37" s="79">
        <v>38</v>
      </c>
      <c r="E37" s="79">
        <v>14</v>
      </c>
      <c r="F37" s="79">
        <v>60</v>
      </c>
      <c r="G37" s="79">
        <v>19</v>
      </c>
      <c r="H37" s="79">
        <v>13</v>
      </c>
      <c r="I37" s="80">
        <v>5</v>
      </c>
      <c r="J37" s="26">
        <v>170</v>
      </c>
      <c r="K37" s="79">
        <v>129</v>
      </c>
      <c r="L37" s="54">
        <v>144</v>
      </c>
      <c r="M37" s="78">
        <v>6251</v>
      </c>
      <c r="N37" s="79">
        <v>6001</v>
      </c>
      <c r="O37" s="31">
        <v>5806</v>
      </c>
      <c r="P37" s="32">
        <f aca="true" t="shared" si="8" ref="P37:P56">C37/3</f>
        <v>7</v>
      </c>
      <c r="Q37" s="33">
        <f t="shared" si="5"/>
        <v>6.333333333333333</v>
      </c>
      <c r="R37" s="33">
        <f aca="true" t="shared" si="9" ref="R37:R56">E37/5</f>
        <v>2.8</v>
      </c>
      <c r="S37" s="33">
        <f aca="true" t="shared" si="10" ref="S37:S56">F37/11</f>
        <v>5.454545454545454</v>
      </c>
      <c r="T37" s="33">
        <f aca="true" t="shared" si="11" ref="T37:T56">G37/4</f>
        <v>4.75</v>
      </c>
      <c r="U37" s="33">
        <f t="shared" si="6"/>
        <v>3.25</v>
      </c>
      <c r="V37" s="223">
        <f aca="true" t="shared" si="12" ref="V37:V56">I37/4</f>
        <v>1.25</v>
      </c>
      <c r="W37" s="35">
        <f t="shared" si="7"/>
        <v>4.594594594594595</v>
      </c>
      <c r="X37" s="33">
        <v>3.4864864864864864</v>
      </c>
      <c r="Y37" s="56">
        <v>3.6923076923076925</v>
      </c>
      <c r="Z37" s="136">
        <v>2.1547742157876595</v>
      </c>
      <c r="AA37" s="137">
        <v>1.9694781752543484</v>
      </c>
      <c r="AB37" s="38">
        <v>1.98767545361177</v>
      </c>
    </row>
    <row r="38" spans="1:28" s="150" customFormat="1" ht="13.5" customHeight="1">
      <c r="A38" s="353"/>
      <c r="B38" s="134" t="s">
        <v>33</v>
      </c>
      <c r="C38" s="78">
        <v>18</v>
      </c>
      <c r="D38" s="79">
        <v>39</v>
      </c>
      <c r="E38" s="79">
        <v>19</v>
      </c>
      <c r="F38" s="79">
        <v>53</v>
      </c>
      <c r="G38" s="79">
        <v>20</v>
      </c>
      <c r="H38" s="79">
        <v>9</v>
      </c>
      <c r="I38" s="80">
        <v>2</v>
      </c>
      <c r="J38" s="26">
        <v>160</v>
      </c>
      <c r="K38" s="79">
        <v>139</v>
      </c>
      <c r="L38" s="54">
        <v>166</v>
      </c>
      <c r="M38" s="78">
        <v>7627</v>
      </c>
      <c r="N38" s="79">
        <v>7242</v>
      </c>
      <c r="O38" s="31">
        <v>6634</v>
      </c>
      <c r="P38" s="32">
        <f t="shared" si="8"/>
        <v>6</v>
      </c>
      <c r="Q38" s="33">
        <f t="shared" si="5"/>
        <v>6.5</v>
      </c>
      <c r="R38" s="33">
        <f t="shared" si="9"/>
        <v>3.8</v>
      </c>
      <c r="S38" s="33">
        <f t="shared" si="10"/>
        <v>4.818181818181818</v>
      </c>
      <c r="T38" s="33">
        <f t="shared" si="11"/>
        <v>5</v>
      </c>
      <c r="U38" s="33">
        <f t="shared" si="6"/>
        <v>2.25</v>
      </c>
      <c r="V38" s="223">
        <f t="shared" si="12"/>
        <v>0.5</v>
      </c>
      <c r="W38" s="35">
        <f t="shared" si="7"/>
        <v>4.324324324324325</v>
      </c>
      <c r="X38" s="33">
        <v>3.7567567567567566</v>
      </c>
      <c r="Y38" s="56">
        <v>4.256410256410256</v>
      </c>
      <c r="Z38" s="136">
        <v>2.5636974789915965</v>
      </c>
      <c r="AA38" s="137">
        <v>2.360495436766623</v>
      </c>
      <c r="AB38" s="38">
        <v>2.21207069023007</v>
      </c>
    </row>
    <row r="39" spans="1:28" s="150" customFormat="1" ht="13.5" customHeight="1">
      <c r="A39" s="354"/>
      <c r="B39" s="139" t="s">
        <v>34</v>
      </c>
      <c r="C39" s="81">
        <v>11</v>
      </c>
      <c r="D39" s="82">
        <v>43</v>
      </c>
      <c r="E39" s="82">
        <v>22</v>
      </c>
      <c r="F39" s="82">
        <v>64</v>
      </c>
      <c r="G39" s="82">
        <v>15</v>
      </c>
      <c r="H39" s="82">
        <v>12</v>
      </c>
      <c r="I39" s="83">
        <v>2</v>
      </c>
      <c r="J39" s="40">
        <v>169</v>
      </c>
      <c r="K39" s="82">
        <v>89</v>
      </c>
      <c r="L39" s="62">
        <v>155</v>
      </c>
      <c r="M39" s="81">
        <v>8054</v>
      </c>
      <c r="N39" s="82">
        <v>7199</v>
      </c>
      <c r="O39" s="45">
        <v>7019</v>
      </c>
      <c r="P39" s="46">
        <f t="shared" si="8"/>
        <v>3.6666666666666665</v>
      </c>
      <c r="Q39" s="47">
        <f t="shared" si="5"/>
        <v>7.166666666666667</v>
      </c>
      <c r="R39" s="47">
        <f t="shared" si="9"/>
        <v>4.4</v>
      </c>
      <c r="S39" s="47">
        <f t="shared" si="10"/>
        <v>5.818181818181818</v>
      </c>
      <c r="T39" s="47">
        <f t="shared" si="11"/>
        <v>3.75</v>
      </c>
      <c r="U39" s="47">
        <f t="shared" si="6"/>
        <v>3</v>
      </c>
      <c r="V39" s="224">
        <f t="shared" si="12"/>
        <v>0.5</v>
      </c>
      <c r="W39" s="49">
        <f t="shared" si="7"/>
        <v>4.5675675675675675</v>
      </c>
      <c r="X39" s="47">
        <v>2.4054054054054053</v>
      </c>
      <c r="Y39" s="64">
        <v>3.9743589743589745</v>
      </c>
      <c r="Z39" s="141">
        <v>2.693645484949833</v>
      </c>
      <c r="AA39" s="142">
        <v>2.344187561055031</v>
      </c>
      <c r="AB39" s="52">
        <v>2.32340284673949</v>
      </c>
    </row>
    <row r="40" spans="1:28" s="150" customFormat="1" ht="13.5" customHeight="1">
      <c r="A40" s="352">
        <v>9</v>
      </c>
      <c r="B40" s="144" t="s">
        <v>35</v>
      </c>
      <c r="C40" s="85">
        <v>11</v>
      </c>
      <c r="D40" s="86">
        <v>42</v>
      </c>
      <c r="E40" s="86">
        <v>11</v>
      </c>
      <c r="F40" s="86">
        <v>68</v>
      </c>
      <c r="G40" s="86">
        <v>7</v>
      </c>
      <c r="H40" s="86">
        <v>11</v>
      </c>
      <c r="I40" s="87">
        <v>2</v>
      </c>
      <c r="J40" s="219">
        <v>152</v>
      </c>
      <c r="K40" s="86">
        <v>120</v>
      </c>
      <c r="L40" s="68">
        <v>131</v>
      </c>
      <c r="M40" s="85">
        <v>8748</v>
      </c>
      <c r="N40" s="86">
        <v>7345</v>
      </c>
      <c r="O40" s="69">
        <v>7141</v>
      </c>
      <c r="P40" s="88">
        <f t="shared" si="8"/>
        <v>3.6666666666666665</v>
      </c>
      <c r="Q40" s="89">
        <f t="shared" si="5"/>
        <v>7</v>
      </c>
      <c r="R40" s="89">
        <f t="shared" si="9"/>
        <v>2.2</v>
      </c>
      <c r="S40" s="89">
        <f t="shared" si="10"/>
        <v>6.181818181818182</v>
      </c>
      <c r="T40" s="89">
        <f t="shared" si="11"/>
        <v>1.75</v>
      </c>
      <c r="U40" s="89">
        <f t="shared" si="6"/>
        <v>2.75</v>
      </c>
      <c r="V40" s="90">
        <f t="shared" si="12"/>
        <v>0.5</v>
      </c>
      <c r="W40" s="91">
        <f t="shared" si="7"/>
        <v>4.108108108108108</v>
      </c>
      <c r="X40" s="89">
        <v>3.2432432432432434</v>
      </c>
      <c r="Y40" s="71">
        <v>3.358974358974359</v>
      </c>
      <c r="Z40" s="147">
        <v>2.913086913086913</v>
      </c>
      <c r="AA40" s="148">
        <v>2.3917290784760663</v>
      </c>
      <c r="AB40" s="59">
        <v>2.36066115702479</v>
      </c>
    </row>
    <row r="41" spans="1:28" s="150" customFormat="1" ht="13.5" customHeight="1">
      <c r="A41" s="353"/>
      <c r="B41" s="134" t="s">
        <v>36</v>
      </c>
      <c r="C41" s="78">
        <v>10</v>
      </c>
      <c r="D41" s="79">
        <v>23</v>
      </c>
      <c r="E41" s="79">
        <v>11</v>
      </c>
      <c r="F41" s="79">
        <v>67</v>
      </c>
      <c r="G41" s="79">
        <v>7</v>
      </c>
      <c r="H41" s="79">
        <v>9</v>
      </c>
      <c r="I41" s="80">
        <v>0</v>
      </c>
      <c r="J41" s="26">
        <v>127</v>
      </c>
      <c r="K41" s="79">
        <v>112</v>
      </c>
      <c r="L41" s="54">
        <v>125</v>
      </c>
      <c r="M41" s="78">
        <v>8574</v>
      </c>
      <c r="N41" s="79">
        <v>7283</v>
      </c>
      <c r="O41" s="31">
        <v>7369</v>
      </c>
      <c r="P41" s="32">
        <f t="shared" si="8"/>
        <v>3.3333333333333335</v>
      </c>
      <c r="Q41" s="33">
        <f t="shared" si="5"/>
        <v>3.8333333333333335</v>
      </c>
      <c r="R41" s="33">
        <f t="shared" si="9"/>
        <v>2.2</v>
      </c>
      <c r="S41" s="33">
        <f t="shared" si="10"/>
        <v>6.090909090909091</v>
      </c>
      <c r="T41" s="33">
        <f t="shared" si="11"/>
        <v>1.75</v>
      </c>
      <c r="U41" s="33">
        <f t="shared" si="6"/>
        <v>2.25</v>
      </c>
      <c r="V41" s="34">
        <f t="shared" si="12"/>
        <v>0</v>
      </c>
      <c r="W41" s="35">
        <f t="shared" si="7"/>
        <v>3.4324324324324325</v>
      </c>
      <c r="X41" s="33">
        <v>3.027027027027027</v>
      </c>
      <c r="Y41" s="56">
        <v>3.2051282051282053</v>
      </c>
      <c r="Z41" s="136">
        <v>2.8762160348876216</v>
      </c>
      <c r="AA41" s="137">
        <v>2.374633192044343</v>
      </c>
      <c r="AB41" s="38">
        <v>2.43522802379378</v>
      </c>
    </row>
    <row r="42" spans="1:28" s="150" customFormat="1" ht="13.5" customHeight="1">
      <c r="A42" s="353"/>
      <c r="B42" s="134" t="s">
        <v>37</v>
      </c>
      <c r="C42" s="78">
        <v>8</v>
      </c>
      <c r="D42" s="79">
        <v>29</v>
      </c>
      <c r="E42" s="79">
        <v>5</v>
      </c>
      <c r="F42" s="79">
        <v>34</v>
      </c>
      <c r="G42" s="79">
        <v>10</v>
      </c>
      <c r="H42" s="79">
        <v>6</v>
      </c>
      <c r="I42" s="80">
        <v>0</v>
      </c>
      <c r="J42" s="26">
        <v>92</v>
      </c>
      <c r="K42" s="79">
        <v>114</v>
      </c>
      <c r="L42" s="54">
        <v>167</v>
      </c>
      <c r="M42" s="78">
        <v>7476</v>
      </c>
      <c r="N42" s="79">
        <v>6443</v>
      </c>
      <c r="O42" s="31">
        <v>7447</v>
      </c>
      <c r="P42" s="32">
        <f t="shared" si="8"/>
        <v>2.6666666666666665</v>
      </c>
      <c r="Q42" s="33">
        <f t="shared" si="5"/>
        <v>4.833333333333333</v>
      </c>
      <c r="R42" s="33">
        <f t="shared" si="9"/>
        <v>1</v>
      </c>
      <c r="S42" s="33">
        <f t="shared" si="10"/>
        <v>3.090909090909091</v>
      </c>
      <c r="T42" s="33">
        <f t="shared" si="11"/>
        <v>2.5</v>
      </c>
      <c r="U42" s="33">
        <f t="shared" si="6"/>
        <v>1.5</v>
      </c>
      <c r="V42" s="34">
        <f t="shared" si="12"/>
        <v>0</v>
      </c>
      <c r="W42" s="35">
        <f t="shared" si="7"/>
        <v>2.4864864864864864</v>
      </c>
      <c r="X42" s="33">
        <v>3.081081081081081</v>
      </c>
      <c r="Y42" s="56">
        <v>4.282051282051282</v>
      </c>
      <c r="Z42" s="136">
        <v>2.500334448160535</v>
      </c>
      <c r="AA42" s="137">
        <v>2.0980136763269295</v>
      </c>
      <c r="AB42" s="38">
        <v>2.46916445623342</v>
      </c>
    </row>
    <row r="43" spans="1:28" s="150" customFormat="1" ht="13.5" customHeight="1">
      <c r="A43" s="354"/>
      <c r="B43" s="139" t="s">
        <v>38</v>
      </c>
      <c r="C43" s="81">
        <v>20</v>
      </c>
      <c r="D43" s="82">
        <v>45</v>
      </c>
      <c r="E43" s="82">
        <v>18</v>
      </c>
      <c r="F43" s="82">
        <v>63</v>
      </c>
      <c r="G43" s="82">
        <v>25</v>
      </c>
      <c r="H43" s="82">
        <v>6</v>
      </c>
      <c r="I43" s="83">
        <v>1</v>
      </c>
      <c r="J43" s="40">
        <v>178</v>
      </c>
      <c r="K43" s="82">
        <v>127</v>
      </c>
      <c r="L43" s="62">
        <v>150</v>
      </c>
      <c r="M43" s="81">
        <v>9657</v>
      </c>
      <c r="N43" s="82">
        <v>7683</v>
      </c>
      <c r="O43" s="45">
        <v>6841</v>
      </c>
      <c r="P43" s="46">
        <f t="shared" si="8"/>
        <v>6.666666666666667</v>
      </c>
      <c r="Q43" s="47">
        <f t="shared" si="5"/>
        <v>7.5</v>
      </c>
      <c r="R43" s="47">
        <f t="shared" si="9"/>
        <v>3.6</v>
      </c>
      <c r="S43" s="47">
        <f t="shared" si="10"/>
        <v>5.7272727272727275</v>
      </c>
      <c r="T43" s="47">
        <f t="shared" si="11"/>
        <v>6.25</v>
      </c>
      <c r="U43" s="47">
        <f t="shared" si="6"/>
        <v>1.5</v>
      </c>
      <c r="V43" s="48">
        <f t="shared" si="12"/>
        <v>0.25</v>
      </c>
      <c r="W43" s="49">
        <f t="shared" si="7"/>
        <v>4.8108108108108105</v>
      </c>
      <c r="X43" s="47">
        <v>3.4324324324324325</v>
      </c>
      <c r="Y43" s="64">
        <v>3.8461538461538463</v>
      </c>
      <c r="Z43" s="141">
        <v>3.206175298804781</v>
      </c>
      <c r="AA43" s="142">
        <v>2.499349381912817</v>
      </c>
      <c r="AB43" s="52">
        <v>2.26673293571901</v>
      </c>
    </row>
    <row r="44" spans="1:28" s="150" customFormat="1" ht="13.5" customHeight="1">
      <c r="A44" s="352">
        <v>10</v>
      </c>
      <c r="B44" s="144" t="s">
        <v>39</v>
      </c>
      <c r="C44" s="85">
        <v>5</v>
      </c>
      <c r="D44" s="86">
        <v>32</v>
      </c>
      <c r="E44" s="86">
        <v>11</v>
      </c>
      <c r="F44" s="86">
        <v>95</v>
      </c>
      <c r="G44" s="86">
        <v>25</v>
      </c>
      <c r="H44" s="86">
        <v>12</v>
      </c>
      <c r="I44" s="87">
        <v>1</v>
      </c>
      <c r="J44" s="219">
        <v>181</v>
      </c>
      <c r="K44" s="86">
        <v>113</v>
      </c>
      <c r="L44" s="68">
        <v>164</v>
      </c>
      <c r="M44" s="85">
        <v>10319</v>
      </c>
      <c r="N44" s="86">
        <v>7634</v>
      </c>
      <c r="O44" s="69">
        <v>7686</v>
      </c>
      <c r="P44" s="88">
        <f t="shared" si="8"/>
        <v>1.6666666666666667</v>
      </c>
      <c r="Q44" s="89">
        <f t="shared" si="5"/>
        <v>5.333333333333333</v>
      </c>
      <c r="R44" s="89">
        <f t="shared" si="9"/>
        <v>2.2</v>
      </c>
      <c r="S44" s="89">
        <f t="shared" si="10"/>
        <v>8.636363636363637</v>
      </c>
      <c r="T44" s="89">
        <f t="shared" si="11"/>
        <v>6.25</v>
      </c>
      <c r="U44" s="89">
        <f t="shared" si="6"/>
        <v>3</v>
      </c>
      <c r="V44" s="90">
        <f t="shared" si="12"/>
        <v>0.25</v>
      </c>
      <c r="W44" s="91">
        <f t="shared" si="7"/>
        <v>4.891891891891892</v>
      </c>
      <c r="X44" s="89">
        <v>3.054054054054054</v>
      </c>
      <c r="Y44" s="71">
        <v>4.205128205128205</v>
      </c>
      <c r="Z44" s="147">
        <v>3.462751677852349</v>
      </c>
      <c r="AA44" s="148">
        <v>2.4874551971326166</v>
      </c>
      <c r="AB44" s="59">
        <v>2.54250744293747</v>
      </c>
    </row>
    <row r="45" spans="1:28" s="150" customFormat="1" ht="13.5" customHeight="1">
      <c r="A45" s="353">
        <v>10</v>
      </c>
      <c r="B45" s="134" t="s">
        <v>40</v>
      </c>
      <c r="C45" s="78">
        <v>11</v>
      </c>
      <c r="D45" s="79">
        <v>23</v>
      </c>
      <c r="E45" s="79">
        <v>19</v>
      </c>
      <c r="F45" s="79">
        <v>76</v>
      </c>
      <c r="G45" s="79">
        <v>26</v>
      </c>
      <c r="H45" s="79">
        <v>10</v>
      </c>
      <c r="I45" s="80">
        <v>1</v>
      </c>
      <c r="J45" s="26">
        <v>166</v>
      </c>
      <c r="K45" s="79">
        <v>104</v>
      </c>
      <c r="L45" s="54">
        <v>193</v>
      </c>
      <c r="M45" s="78">
        <v>10505</v>
      </c>
      <c r="N45" s="79">
        <v>7396</v>
      </c>
      <c r="O45" s="31">
        <v>7789</v>
      </c>
      <c r="P45" s="32">
        <f t="shared" si="8"/>
        <v>3.6666666666666665</v>
      </c>
      <c r="Q45" s="33">
        <f t="shared" si="5"/>
        <v>3.8333333333333335</v>
      </c>
      <c r="R45" s="33">
        <f t="shared" si="9"/>
        <v>3.8</v>
      </c>
      <c r="S45" s="33">
        <f t="shared" si="10"/>
        <v>6.909090909090909</v>
      </c>
      <c r="T45" s="33">
        <f t="shared" si="11"/>
        <v>6.5</v>
      </c>
      <c r="U45" s="33">
        <f t="shared" si="6"/>
        <v>2.5</v>
      </c>
      <c r="V45" s="223">
        <f t="shared" si="12"/>
        <v>0.25</v>
      </c>
      <c r="W45" s="35">
        <f t="shared" si="7"/>
        <v>4.486486486486487</v>
      </c>
      <c r="X45" s="33">
        <v>2.810810810810811</v>
      </c>
      <c r="Y45" s="56">
        <v>4.948717948717949</v>
      </c>
      <c r="Z45" s="136">
        <v>3.4935151313601596</v>
      </c>
      <c r="AA45" s="137">
        <v>2.406768630003254</v>
      </c>
      <c r="AB45" s="38">
        <v>2.56301414939124</v>
      </c>
    </row>
    <row r="46" spans="1:28" s="150" customFormat="1" ht="13.5" customHeight="1">
      <c r="A46" s="353"/>
      <c r="B46" s="134" t="s">
        <v>41</v>
      </c>
      <c r="C46" s="78">
        <v>16</v>
      </c>
      <c r="D46" s="79">
        <v>16</v>
      </c>
      <c r="E46" s="79">
        <v>16</v>
      </c>
      <c r="F46" s="79">
        <v>80</v>
      </c>
      <c r="G46" s="79">
        <v>22</v>
      </c>
      <c r="H46" s="79">
        <v>10</v>
      </c>
      <c r="I46" s="80">
        <v>1</v>
      </c>
      <c r="J46" s="26">
        <v>161</v>
      </c>
      <c r="K46" s="79">
        <v>127</v>
      </c>
      <c r="L46" s="54">
        <v>177</v>
      </c>
      <c r="M46" s="78">
        <v>14187</v>
      </c>
      <c r="N46" s="79">
        <v>8741</v>
      </c>
      <c r="O46" s="31">
        <v>7623</v>
      </c>
      <c r="P46" s="32">
        <f t="shared" si="8"/>
        <v>5.333333333333333</v>
      </c>
      <c r="Q46" s="33">
        <f t="shared" si="5"/>
        <v>2.6666666666666665</v>
      </c>
      <c r="R46" s="33">
        <f t="shared" si="9"/>
        <v>3.2</v>
      </c>
      <c r="S46" s="33">
        <f t="shared" si="10"/>
        <v>7.2727272727272725</v>
      </c>
      <c r="T46" s="33">
        <f t="shared" si="11"/>
        <v>5.5</v>
      </c>
      <c r="U46" s="33">
        <f t="shared" si="6"/>
        <v>2.5</v>
      </c>
      <c r="V46" s="223">
        <f t="shared" si="12"/>
        <v>0.25</v>
      </c>
      <c r="W46" s="35">
        <f t="shared" si="7"/>
        <v>4.351351351351352</v>
      </c>
      <c r="X46" s="33">
        <v>3.4324324324324325</v>
      </c>
      <c r="Y46" s="56">
        <v>4.538461538461538</v>
      </c>
      <c r="Z46" s="136">
        <v>4.707033842070339</v>
      </c>
      <c r="AA46" s="137">
        <v>2.8435263500325307</v>
      </c>
      <c r="AB46" s="38">
        <v>2.52584493041749</v>
      </c>
    </row>
    <row r="47" spans="1:28" s="150" customFormat="1" ht="13.5" customHeight="1">
      <c r="A47" s="354"/>
      <c r="B47" s="139" t="s">
        <v>42</v>
      </c>
      <c r="C47" s="81">
        <v>23</v>
      </c>
      <c r="D47" s="82">
        <v>31</v>
      </c>
      <c r="E47" s="82">
        <v>32</v>
      </c>
      <c r="F47" s="82">
        <v>81</v>
      </c>
      <c r="G47" s="82">
        <v>37</v>
      </c>
      <c r="H47" s="82">
        <v>7</v>
      </c>
      <c r="I47" s="83">
        <v>2</v>
      </c>
      <c r="J47" s="40">
        <v>213</v>
      </c>
      <c r="K47" s="82">
        <v>148</v>
      </c>
      <c r="L47" s="62">
        <v>207</v>
      </c>
      <c r="M47" s="81">
        <v>17646</v>
      </c>
      <c r="N47" s="82">
        <v>9703</v>
      </c>
      <c r="O47" s="45">
        <v>8346</v>
      </c>
      <c r="P47" s="46">
        <f t="shared" si="8"/>
        <v>7.666666666666667</v>
      </c>
      <c r="Q47" s="47">
        <f t="shared" si="5"/>
        <v>5.166666666666667</v>
      </c>
      <c r="R47" s="47">
        <f t="shared" si="9"/>
        <v>6.4</v>
      </c>
      <c r="S47" s="47">
        <f t="shared" si="10"/>
        <v>7.363636363636363</v>
      </c>
      <c r="T47" s="47">
        <f t="shared" si="11"/>
        <v>9.25</v>
      </c>
      <c r="U47" s="47">
        <f t="shared" si="6"/>
        <v>1.75</v>
      </c>
      <c r="V47" s="224">
        <f t="shared" si="12"/>
        <v>0.5</v>
      </c>
      <c r="W47" s="49">
        <f t="shared" si="7"/>
        <v>5.756756756756757</v>
      </c>
      <c r="X47" s="47">
        <v>4</v>
      </c>
      <c r="Y47" s="64">
        <v>5.3076923076923075</v>
      </c>
      <c r="Z47" s="141">
        <v>5.852736318407961</v>
      </c>
      <c r="AA47" s="142">
        <v>3.1564736499674693</v>
      </c>
      <c r="AB47" s="52">
        <v>2.76266137040715</v>
      </c>
    </row>
    <row r="48" spans="1:28" s="150" customFormat="1" ht="13.5" customHeight="1">
      <c r="A48" s="352">
        <v>11</v>
      </c>
      <c r="B48" s="144" t="s">
        <v>43</v>
      </c>
      <c r="C48" s="85">
        <v>17</v>
      </c>
      <c r="D48" s="86">
        <v>33</v>
      </c>
      <c r="E48" s="86">
        <v>24</v>
      </c>
      <c r="F48" s="86">
        <v>93</v>
      </c>
      <c r="G48" s="86">
        <v>30</v>
      </c>
      <c r="H48" s="86">
        <v>6</v>
      </c>
      <c r="I48" s="87">
        <v>3</v>
      </c>
      <c r="J48" s="219">
        <v>206</v>
      </c>
      <c r="K48" s="86">
        <v>157</v>
      </c>
      <c r="L48" s="68">
        <v>223</v>
      </c>
      <c r="M48" s="85">
        <v>21251</v>
      </c>
      <c r="N48" s="86">
        <v>10858</v>
      </c>
      <c r="O48" s="69">
        <v>9249</v>
      </c>
      <c r="P48" s="88">
        <f t="shared" si="8"/>
        <v>5.666666666666667</v>
      </c>
      <c r="Q48" s="89">
        <f t="shared" si="5"/>
        <v>5.5</v>
      </c>
      <c r="R48" s="89">
        <f t="shared" si="9"/>
        <v>4.8</v>
      </c>
      <c r="S48" s="89">
        <f t="shared" si="10"/>
        <v>8.454545454545455</v>
      </c>
      <c r="T48" s="89">
        <f t="shared" si="11"/>
        <v>7.5</v>
      </c>
      <c r="U48" s="89">
        <f t="shared" si="6"/>
        <v>1.5</v>
      </c>
      <c r="V48" s="222">
        <f t="shared" si="12"/>
        <v>0.75</v>
      </c>
      <c r="W48" s="91">
        <f t="shared" si="7"/>
        <v>5.5675675675675675</v>
      </c>
      <c r="X48" s="89">
        <v>4.243243243243243</v>
      </c>
      <c r="Y48" s="71">
        <v>5.717948717948718</v>
      </c>
      <c r="Z48" s="147">
        <v>7.081306231256248</v>
      </c>
      <c r="AA48" s="148">
        <v>3.531056910569106</v>
      </c>
      <c r="AB48" s="59">
        <v>3.06562810739144</v>
      </c>
    </row>
    <row r="49" spans="1:28" s="150" customFormat="1" ht="13.5" customHeight="1">
      <c r="A49" s="353">
        <v>11</v>
      </c>
      <c r="B49" s="134" t="s">
        <v>44</v>
      </c>
      <c r="C49" s="78">
        <v>28</v>
      </c>
      <c r="D49" s="79">
        <v>40</v>
      </c>
      <c r="E49" s="79">
        <v>61</v>
      </c>
      <c r="F49" s="79">
        <v>131</v>
      </c>
      <c r="G49" s="79">
        <v>23</v>
      </c>
      <c r="H49" s="79">
        <v>10</v>
      </c>
      <c r="I49" s="80">
        <v>12</v>
      </c>
      <c r="J49" s="26">
        <v>305</v>
      </c>
      <c r="K49" s="79">
        <v>211</v>
      </c>
      <c r="L49" s="80">
        <v>264</v>
      </c>
      <c r="M49" s="78">
        <v>33738</v>
      </c>
      <c r="N49" s="79">
        <v>14241</v>
      </c>
      <c r="O49" s="31">
        <v>9820</v>
      </c>
      <c r="P49" s="32">
        <f t="shared" si="8"/>
        <v>9.333333333333334</v>
      </c>
      <c r="Q49" s="33">
        <f t="shared" si="5"/>
        <v>6.666666666666667</v>
      </c>
      <c r="R49" s="33">
        <f t="shared" si="9"/>
        <v>12.2</v>
      </c>
      <c r="S49" s="33">
        <f t="shared" si="10"/>
        <v>11.909090909090908</v>
      </c>
      <c r="T49" s="33">
        <f t="shared" si="11"/>
        <v>5.75</v>
      </c>
      <c r="U49" s="33">
        <f t="shared" si="6"/>
        <v>2.5</v>
      </c>
      <c r="V49" s="34">
        <f t="shared" si="12"/>
        <v>3</v>
      </c>
      <c r="W49" s="35">
        <f t="shared" si="7"/>
        <v>8.243243243243244</v>
      </c>
      <c r="X49" s="33">
        <v>5.702702702702703</v>
      </c>
      <c r="Y49" s="56">
        <v>6.769230769230769</v>
      </c>
      <c r="Z49" s="136">
        <v>11.216090425531915</v>
      </c>
      <c r="AA49" s="137">
        <v>4.631219512195122</v>
      </c>
      <c r="AB49" s="38">
        <v>3.24413610835811</v>
      </c>
    </row>
    <row r="50" spans="1:28" s="150" customFormat="1" ht="13.5" customHeight="1">
      <c r="A50" s="353"/>
      <c r="B50" s="134" t="s">
        <v>45</v>
      </c>
      <c r="C50" s="78">
        <v>29</v>
      </c>
      <c r="D50" s="79">
        <v>101</v>
      </c>
      <c r="E50" s="79">
        <v>70</v>
      </c>
      <c r="F50" s="79">
        <v>214</v>
      </c>
      <c r="G50" s="79">
        <v>49</v>
      </c>
      <c r="H50" s="79">
        <v>45</v>
      </c>
      <c r="I50" s="80">
        <v>42</v>
      </c>
      <c r="J50" s="26">
        <v>550</v>
      </c>
      <c r="K50" s="79">
        <v>181</v>
      </c>
      <c r="L50" s="80">
        <v>260</v>
      </c>
      <c r="M50" s="78">
        <v>49464</v>
      </c>
      <c r="N50" s="79">
        <v>18769</v>
      </c>
      <c r="O50" s="135">
        <v>11781</v>
      </c>
      <c r="P50" s="32">
        <f t="shared" si="8"/>
        <v>9.666666666666666</v>
      </c>
      <c r="Q50" s="33">
        <f t="shared" si="5"/>
        <v>16.833333333333332</v>
      </c>
      <c r="R50" s="33">
        <f t="shared" si="9"/>
        <v>14</v>
      </c>
      <c r="S50" s="33">
        <f t="shared" si="10"/>
        <v>19.454545454545453</v>
      </c>
      <c r="T50" s="33">
        <f t="shared" si="11"/>
        <v>12.25</v>
      </c>
      <c r="U50" s="33">
        <f t="shared" si="6"/>
        <v>11.25</v>
      </c>
      <c r="V50" s="34">
        <f t="shared" si="12"/>
        <v>10.5</v>
      </c>
      <c r="W50" s="35">
        <f t="shared" si="7"/>
        <v>14.864864864864865</v>
      </c>
      <c r="X50" s="33">
        <v>4.891891891891892</v>
      </c>
      <c r="Y50" s="56">
        <v>6.666666666666667</v>
      </c>
      <c r="Z50" s="136">
        <v>16.416860272154</v>
      </c>
      <c r="AA50" s="137">
        <v>6.111690003256268</v>
      </c>
      <c r="AB50" s="138">
        <v>3.89197224975223</v>
      </c>
    </row>
    <row r="51" spans="1:28" s="150" customFormat="1" ht="13.5" customHeight="1">
      <c r="A51" s="353"/>
      <c r="B51" s="134" t="s">
        <v>46</v>
      </c>
      <c r="C51" s="78">
        <v>52</v>
      </c>
      <c r="D51" s="79">
        <v>112</v>
      </c>
      <c r="E51" s="79">
        <v>132</v>
      </c>
      <c r="F51" s="79">
        <v>277</v>
      </c>
      <c r="G51" s="79">
        <v>69</v>
      </c>
      <c r="H51" s="79">
        <v>125</v>
      </c>
      <c r="I51" s="80">
        <v>45</v>
      </c>
      <c r="J51" s="26">
        <v>812</v>
      </c>
      <c r="K51" s="79">
        <v>263</v>
      </c>
      <c r="L51" s="80">
        <v>297</v>
      </c>
      <c r="M51" s="78">
        <v>59779</v>
      </c>
      <c r="N51" s="79">
        <v>24083</v>
      </c>
      <c r="O51" s="135">
        <v>14465</v>
      </c>
      <c r="P51" s="32">
        <f t="shared" si="8"/>
        <v>17.333333333333332</v>
      </c>
      <c r="Q51" s="33">
        <f t="shared" si="5"/>
        <v>18.666666666666668</v>
      </c>
      <c r="R51" s="33">
        <f t="shared" si="9"/>
        <v>26.4</v>
      </c>
      <c r="S51" s="33">
        <f t="shared" si="10"/>
        <v>25.181818181818183</v>
      </c>
      <c r="T51" s="33">
        <f t="shared" si="11"/>
        <v>17.25</v>
      </c>
      <c r="U51" s="33">
        <f t="shared" si="6"/>
        <v>31.25</v>
      </c>
      <c r="V51" s="34">
        <f t="shared" si="12"/>
        <v>11.25</v>
      </c>
      <c r="W51" s="35">
        <f t="shared" si="7"/>
        <v>21.945945945945947</v>
      </c>
      <c r="X51" s="33">
        <v>7.108108108108108</v>
      </c>
      <c r="Y51" s="34">
        <v>7.615384615384615</v>
      </c>
      <c r="Z51" s="136">
        <v>19.833775713337758</v>
      </c>
      <c r="AA51" s="137">
        <v>7.834417696811971</v>
      </c>
      <c r="AB51" s="138">
        <v>4.78814961933134</v>
      </c>
    </row>
    <row r="52" spans="1:28" s="150" customFormat="1" ht="13.5" customHeight="1">
      <c r="A52" s="354"/>
      <c r="B52" s="139" t="s">
        <v>47</v>
      </c>
      <c r="C52" s="81">
        <v>104</v>
      </c>
      <c r="D52" s="82">
        <v>150</v>
      </c>
      <c r="E52" s="82">
        <v>162</v>
      </c>
      <c r="F52" s="82">
        <v>383</v>
      </c>
      <c r="G52" s="82">
        <v>69</v>
      </c>
      <c r="H52" s="82">
        <v>167</v>
      </c>
      <c r="I52" s="83">
        <v>78</v>
      </c>
      <c r="J52" s="40">
        <v>1113</v>
      </c>
      <c r="K52" s="82">
        <v>454</v>
      </c>
      <c r="L52" s="83">
        <v>405</v>
      </c>
      <c r="M52" s="81">
        <v>65638</v>
      </c>
      <c r="N52" s="82">
        <v>35969</v>
      </c>
      <c r="O52" s="140">
        <v>17133</v>
      </c>
      <c r="P52" s="46">
        <f t="shared" si="8"/>
        <v>34.666666666666664</v>
      </c>
      <c r="Q52" s="47">
        <f t="shared" si="5"/>
        <v>25</v>
      </c>
      <c r="R52" s="47">
        <f t="shared" si="9"/>
        <v>32.4</v>
      </c>
      <c r="S52" s="47">
        <f t="shared" si="10"/>
        <v>34.81818181818182</v>
      </c>
      <c r="T52" s="47">
        <f t="shared" si="11"/>
        <v>17.25</v>
      </c>
      <c r="U52" s="47">
        <f t="shared" si="6"/>
        <v>41.75</v>
      </c>
      <c r="V52" s="48">
        <f t="shared" si="12"/>
        <v>19.5</v>
      </c>
      <c r="W52" s="49">
        <f t="shared" si="7"/>
        <v>30.08108108108108</v>
      </c>
      <c r="X52" s="47">
        <v>12.27027027027027</v>
      </c>
      <c r="Y52" s="48">
        <v>10.384615384615385</v>
      </c>
      <c r="Z52" s="141">
        <v>21.770480928689885</v>
      </c>
      <c r="AA52" s="142">
        <v>11.697235772357724</v>
      </c>
      <c r="AB52" s="143">
        <v>5.66754879259014</v>
      </c>
    </row>
    <row r="53" spans="1:28" s="150" customFormat="1" ht="13.5" customHeight="1">
      <c r="A53" s="352">
        <v>12</v>
      </c>
      <c r="B53" s="134" t="s">
        <v>48</v>
      </c>
      <c r="C53" s="78">
        <v>137</v>
      </c>
      <c r="D53" s="79">
        <v>169</v>
      </c>
      <c r="E53" s="79">
        <v>118</v>
      </c>
      <c r="F53" s="79">
        <v>511</v>
      </c>
      <c r="G53" s="79">
        <v>101</v>
      </c>
      <c r="H53" s="79">
        <v>241</v>
      </c>
      <c r="I53" s="80">
        <v>99</v>
      </c>
      <c r="J53" s="26">
        <v>1376</v>
      </c>
      <c r="K53" s="79">
        <v>764</v>
      </c>
      <c r="L53" s="80">
        <v>519</v>
      </c>
      <c r="M53" s="78">
        <v>66871</v>
      </c>
      <c r="N53" s="79">
        <v>45541</v>
      </c>
      <c r="O53" s="135">
        <v>26860</v>
      </c>
      <c r="P53" s="32">
        <f t="shared" si="8"/>
        <v>45.666666666666664</v>
      </c>
      <c r="Q53" s="33">
        <f t="shared" si="5"/>
        <v>28.166666666666668</v>
      </c>
      <c r="R53" s="33">
        <f t="shared" si="9"/>
        <v>23.6</v>
      </c>
      <c r="S53" s="33">
        <f t="shared" si="10"/>
        <v>46.45454545454545</v>
      </c>
      <c r="T53" s="33">
        <f t="shared" si="11"/>
        <v>25.25</v>
      </c>
      <c r="U53" s="33">
        <f t="shared" si="6"/>
        <v>60.25</v>
      </c>
      <c r="V53" s="223">
        <f t="shared" si="12"/>
        <v>24.75</v>
      </c>
      <c r="W53" s="35">
        <f t="shared" si="7"/>
        <v>37.189189189189186</v>
      </c>
      <c r="X53" s="33">
        <v>20.64864864864865</v>
      </c>
      <c r="Y53" s="34">
        <v>13.307692307692308</v>
      </c>
      <c r="Z53" s="136">
        <v>22.15738899933731</v>
      </c>
      <c r="AA53" s="137">
        <v>14.819720143182558</v>
      </c>
      <c r="AB53" s="138">
        <v>8.8793388429752</v>
      </c>
    </row>
    <row r="54" spans="1:28" s="150" customFormat="1" ht="13.5" customHeight="1">
      <c r="A54" s="353"/>
      <c r="B54" s="134" t="s">
        <v>49</v>
      </c>
      <c r="C54" s="78">
        <v>148</v>
      </c>
      <c r="D54" s="79">
        <v>159</v>
      </c>
      <c r="E54" s="79">
        <v>114</v>
      </c>
      <c r="F54" s="79">
        <v>517</v>
      </c>
      <c r="G54" s="79">
        <v>110</v>
      </c>
      <c r="H54" s="79">
        <v>210</v>
      </c>
      <c r="I54" s="80">
        <v>78</v>
      </c>
      <c r="J54" s="26">
        <v>1336</v>
      </c>
      <c r="K54" s="79">
        <v>1116</v>
      </c>
      <c r="L54" s="80">
        <v>681</v>
      </c>
      <c r="M54" s="78">
        <v>68950</v>
      </c>
      <c r="N54" s="79">
        <v>53276</v>
      </c>
      <c r="O54" s="135">
        <v>37130</v>
      </c>
      <c r="P54" s="32">
        <f t="shared" si="8"/>
        <v>49.333333333333336</v>
      </c>
      <c r="Q54" s="33">
        <f t="shared" si="5"/>
        <v>26.5</v>
      </c>
      <c r="R54" s="33">
        <f t="shared" si="9"/>
        <v>22.8</v>
      </c>
      <c r="S54" s="33">
        <f t="shared" si="10"/>
        <v>47</v>
      </c>
      <c r="T54" s="33">
        <f t="shared" si="11"/>
        <v>27.5</v>
      </c>
      <c r="U54" s="33">
        <f t="shared" si="6"/>
        <v>52.5</v>
      </c>
      <c r="V54" s="34">
        <f t="shared" si="12"/>
        <v>19.5</v>
      </c>
      <c r="W54" s="35">
        <f t="shared" si="7"/>
        <v>36.108108108108105</v>
      </c>
      <c r="X54" s="33">
        <v>30.16216216216216</v>
      </c>
      <c r="Y54" s="34">
        <v>17.46153846153846</v>
      </c>
      <c r="Z54" s="136">
        <v>22.808468408865366</v>
      </c>
      <c r="AA54" s="137">
        <v>17.331164606376056</v>
      </c>
      <c r="AB54" s="138">
        <v>12.270323859881</v>
      </c>
    </row>
    <row r="55" spans="1:28" s="150" customFormat="1" ht="13.5" customHeight="1">
      <c r="A55" s="353"/>
      <c r="B55" s="134" t="s">
        <v>50</v>
      </c>
      <c r="C55" s="78">
        <v>90</v>
      </c>
      <c r="D55" s="79">
        <v>103</v>
      </c>
      <c r="E55" s="79">
        <v>91</v>
      </c>
      <c r="F55" s="79">
        <v>307</v>
      </c>
      <c r="G55" s="79">
        <v>75</v>
      </c>
      <c r="H55" s="79">
        <v>137</v>
      </c>
      <c r="I55" s="80">
        <v>32</v>
      </c>
      <c r="J55" s="26">
        <v>835</v>
      </c>
      <c r="K55" s="79">
        <v>969</v>
      </c>
      <c r="L55" s="80">
        <v>797</v>
      </c>
      <c r="M55" s="78">
        <v>49396</v>
      </c>
      <c r="N55" s="79">
        <v>48410</v>
      </c>
      <c r="O55" s="135">
        <v>47799</v>
      </c>
      <c r="P55" s="32">
        <f t="shared" si="8"/>
        <v>30</v>
      </c>
      <c r="Q55" s="33">
        <f t="shared" si="5"/>
        <v>17.166666666666668</v>
      </c>
      <c r="R55" s="33">
        <f t="shared" si="9"/>
        <v>18.2</v>
      </c>
      <c r="S55" s="33">
        <f t="shared" si="10"/>
        <v>27.90909090909091</v>
      </c>
      <c r="T55" s="33">
        <f t="shared" si="11"/>
        <v>18.75</v>
      </c>
      <c r="U55" s="33">
        <f t="shared" si="6"/>
        <v>34.25</v>
      </c>
      <c r="V55" s="34">
        <f t="shared" si="12"/>
        <v>8</v>
      </c>
      <c r="W55" s="35">
        <f t="shared" si="7"/>
        <v>22.56756756756757</v>
      </c>
      <c r="X55" s="33">
        <v>26.18918918918919</v>
      </c>
      <c r="Y55" s="34">
        <v>20.435897435897434</v>
      </c>
      <c r="Z55" s="136">
        <v>16.40518100298904</v>
      </c>
      <c r="AA55" s="137">
        <v>15.779009126466754</v>
      </c>
      <c r="AB55" s="138">
        <v>15.7856671070013</v>
      </c>
    </row>
    <row r="56" spans="1:28" s="150" customFormat="1" ht="13.5" customHeight="1">
      <c r="A56" s="353"/>
      <c r="B56" s="134" t="s">
        <v>51</v>
      </c>
      <c r="C56" s="78">
        <v>35</v>
      </c>
      <c r="D56" s="79">
        <v>67</v>
      </c>
      <c r="E56" s="79">
        <v>57</v>
      </c>
      <c r="F56" s="79">
        <v>282</v>
      </c>
      <c r="G56" s="79">
        <v>79</v>
      </c>
      <c r="H56" s="79">
        <v>114</v>
      </c>
      <c r="I56" s="80">
        <v>29</v>
      </c>
      <c r="J56" s="26">
        <v>663</v>
      </c>
      <c r="K56" s="79">
        <v>769</v>
      </c>
      <c r="L56" s="80">
        <v>842</v>
      </c>
      <c r="M56" s="78">
        <v>33262</v>
      </c>
      <c r="N56" s="79">
        <v>34241</v>
      </c>
      <c r="O56" s="135">
        <v>48555</v>
      </c>
      <c r="P56" s="32">
        <f t="shared" si="8"/>
        <v>11.666666666666666</v>
      </c>
      <c r="Q56" s="33">
        <f t="shared" si="5"/>
        <v>11.166666666666666</v>
      </c>
      <c r="R56" s="33">
        <f t="shared" si="9"/>
        <v>11.4</v>
      </c>
      <c r="S56" s="33">
        <f t="shared" si="10"/>
        <v>25.636363636363637</v>
      </c>
      <c r="T56" s="33">
        <f t="shared" si="11"/>
        <v>19.75</v>
      </c>
      <c r="U56" s="33">
        <f t="shared" si="6"/>
        <v>28.5</v>
      </c>
      <c r="V56" s="34">
        <f t="shared" si="12"/>
        <v>7.25</v>
      </c>
      <c r="W56" s="35">
        <f t="shared" si="7"/>
        <v>17.91891891891892</v>
      </c>
      <c r="X56" s="33">
        <v>20.783783783783782</v>
      </c>
      <c r="Y56" s="34">
        <v>21.58974358974359</v>
      </c>
      <c r="Z56" s="136">
        <v>11.31360544217687</v>
      </c>
      <c r="AA56" s="137">
        <v>11.244991789819377</v>
      </c>
      <c r="AB56" s="138">
        <v>16.0353368560105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548</v>
      </c>
      <c r="M57" s="230"/>
      <c r="N57" s="312"/>
      <c r="O57" s="310">
        <v>28539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14.051282051282051</v>
      </c>
      <c r="Z57" s="235"/>
      <c r="AA57" s="265"/>
      <c r="AB57" s="313">
        <v>9.49717138103161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1518</v>
      </c>
      <c r="D58" s="93">
        <f t="shared" si="13"/>
        <v>3204</v>
      </c>
      <c r="E58" s="93">
        <f t="shared" si="13"/>
        <v>2139</v>
      </c>
      <c r="F58" s="93">
        <f t="shared" si="13"/>
        <v>7450</v>
      </c>
      <c r="G58" s="93">
        <f t="shared" si="13"/>
        <v>2088</v>
      </c>
      <c r="H58" s="93">
        <f t="shared" si="13"/>
        <v>2609</v>
      </c>
      <c r="I58" s="94">
        <f t="shared" si="13"/>
        <v>893</v>
      </c>
      <c r="J58" s="220">
        <f>SUM(C58:I58)</f>
        <v>19901</v>
      </c>
      <c r="K58" s="93">
        <v>15762</v>
      </c>
      <c r="L58" s="94">
        <v>18991</v>
      </c>
      <c r="M58" s="92">
        <v>1145527</v>
      </c>
      <c r="N58" s="93">
        <v>941922</v>
      </c>
      <c r="O58" s="151">
        <f>SUM(O5:O57)</f>
        <v>952681</v>
      </c>
      <c r="P58" s="98">
        <f>C58/3</f>
        <v>506</v>
      </c>
      <c r="Q58" s="99">
        <f t="shared" si="5"/>
        <v>534</v>
      </c>
      <c r="R58" s="99">
        <f>E58/5</f>
        <v>427.8</v>
      </c>
      <c r="S58" s="99">
        <f>F58/11</f>
        <v>677.2727272727273</v>
      </c>
      <c r="T58" s="99">
        <f>G58/4</f>
        <v>522</v>
      </c>
      <c r="U58" s="99">
        <f t="shared" si="6"/>
        <v>652.25</v>
      </c>
      <c r="V58" s="152">
        <f>I58/4</f>
        <v>223.25</v>
      </c>
      <c r="W58" s="101">
        <f t="shared" si="7"/>
        <v>537.8648648648649</v>
      </c>
      <c r="X58" s="99">
        <v>418.042966042966</v>
      </c>
      <c r="Y58" s="100">
        <v>486.94871794871796</v>
      </c>
      <c r="Z58" s="101">
        <f>SUM(Z5:Z57)</f>
        <v>380.38121394513945</v>
      </c>
      <c r="AA58" s="99">
        <v>307.31549755301796</v>
      </c>
      <c r="AB58" s="152">
        <v>315.561775422325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  <ignoredErrors>
    <ignoredError sqref="O58 Z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B60"/>
  <sheetViews>
    <sheetView showZeros="0" zoomScale="68" zoomScaleNormal="68" workbookViewId="0" topLeftCell="A16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69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>
        <v>21</v>
      </c>
      <c r="D5" s="13">
        <v>43</v>
      </c>
      <c r="E5" s="13">
        <v>15</v>
      </c>
      <c r="F5" s="13">
        <v>20</v>
      </c>
      <c r="G5" s="13">
        <v>4</v>
      </c>
      <c r="H5" s="13">
        <v>12</v>
      </c>
      <c r="I5" s="14">
        <v>26</v>
      </c>
      <c r="J5" s="12">
        <v>141</v>
      </c>
      <c r="K5" s="13">
        <v>174</v>
      </c>
      <c r="L5" s="256">
        <v>131</v>
      </c>
      <c r="M5" s="74">
        <v>8017</v>
      </c>
      <c r="N5" s="75">
        <v>8971</v>
      </c>
      <c r="O5" s="17">
        <v>5276</v>
      </c>
      <c r="P5" s="18">
        <f aca="true" t="shared" si="0" ref="P5:P36">C5/3</f>
        <v>7</v>
      </c>
      <c r="Q5" s="19">
        <f>D5/6</f>
        <v>7.166666666666667</v>
      </c>
      <c r="R5" s="19">
        <f aca="true" t="shared" si="1" ref="R5:R36">E5/5</f>
        <v>3</v>
      </c>
      <c r="S5" s="19">
        <f aca="true" t="shared" si="2" ref="S5:S36">F5/11</f>
        <v>1.8181818181818181</v>
      </c>
      <c r="T5" s="19">
        <f aca="true" t="shared" si="3" ref="T5:T36">G5/4</f>
        <v>1</v>
      </c>
      <c r="U5" s="19">
        <f>H5/4</f>
        <v>3</v>
      </c>
      <c r="V5" s="20">
        <f aca="true" t="shared" si="4" ref="V5:V36">I5/4</f>
        <v>6.5</v>
      </c>
      <c r="W5" s="21">
        <f>J5/37</f>
        <v>3.810810810810811</v>
      </c>
      <c r="X5" s="19">
        <v>4.461538461538462</v>
      </c>
      <c r="Y5" s="258">
        <v>3.358974358974359</v>
      </c>
      <c r="Z5" s="131">
        <v>2.661686586985392</v>
      </c>
      <c r="AA5" s="132">
        <v>2.941311475409836</v>
      </c>
      <c r="AB5" s="24">
        <v>1.7475985425637628</v>
      </c>
    </row>
    <row r="6" spans="1:28" s="119" customFormat="1" ht="13.5" customHeight="1">
      <c r="A6" s="353"/>
      <c r="B6" s="134" t="s">
        <v>1</v>
      </c>
      <c r="C6" s="26">
        <v>12</v>
      </c>
      <c r="D6" s="27">
        <v>30</v>
      </c>
      <c r="E6" s="27">
        <v>12</v>
      </c>
      <c r="F6" s="27">
        <v>23</v>
      </c>
      <c r="G6" s="27">
        <v>5</v>
      </c>
      <c r="H6" s="27">
        <v>27</v>
      </c>
      <c r="I6" s="28">
        <v>21</v>
      </c>
      <c r="J6" s="26">
        <v>130</v>
      </c>
      <c r="K6" s="27">
        <v>90</v>
      </c>
      <c r="L6" s="257">
        <v>230</v>
      </c>
      <c r="M6" s="78">
        <v>6723</v>
      </c>
      <c r="N6" s="79">
        <v>6762</v>
      </c>
      <c r="O6" s="31">
        <v>12171</v>
      </c>
      <c r="P6" s="32">
        <f t="shared" si="0"/>
        <v>4</v>
      </c>
      <c r="Q6" s="33">
        <f aca="true" t="shared" si="5" ref="Q6:Q58">D6/6</f>
        <v>5</v>
      </c>
      <c r="R6" s="33">
        <f t="shared" si="1"/>
        <v>2.4</v>
      </c>
      <c r="S6" s="33">
        <f t="shared" si="2"/>
        <v>2.090909090909091</v>
      </c>
      <c r="T6" s="33">
        <f t="shared" si="3"/>
        <v>1.25</v>
      </c>
      <c r="U6" s="33">
        <f aca="true" t="shared" si="6" ref="U6:U58">H6/4</f>
        <v>6.75</v>
      </c>
      <c r="V6" s="34">
        <f t="shared" si="4"/>
        <v>5.25</v>
      </c>
      <c r="W6" s="35">
        <f aca="true" t="shared" si="7" ref="W6:W58">J6/37</f>
        <v>3.5135135135135136</v>
      </c>
      <c r="X6" s="33">
        <v>2.3076923076923075</v>
      </c>
      <c r="Y6" s="56">
        <v>5.897435897435898</v>
      </c>
      <c r="Z6" s="136">
        <v>2.209332895169241</v>
      </c>
      <c r="AA6" s="137">
        <v>2.2163225172074728</v>
      </c>
      <c r="AB6" s="38">
        <v>4.0314673733024184</v>
      </c>
    </row>
    <row r="7" spans="1:28" s="119" customFormat="1" ht="13.5" customHeight="1">
      <c r="A7" s="353"/>
      <c r="B7" s="134" t="s">
        <v>2</v>
      </c>
      <c r="C7" s="26">
        <v>9</v>
      </c>
      <c r="D7" s="27">
        <v>42</v>
      </c>
      <c r="E7" s="27">
        <v>12</v>
      </c>
      <c r="F7" s="27">
        <v>18</v>
      </c>
      <c r="G7" s="27">
        <v>3</v>
      </c>
      <c r="H7" s="27">
        <v>13</v>
      </c>
      <c r="I7" s="28">
        <v>20</v>
      </c>
      <c r="J7" s="26">
        <v>117</v>
      </c>
      <c r="K7" s="27">
        <v>125</v>
      </c>
      <c r="L7" s="257">
        <v>137</v>
      </c>
      <c r="M7" s="78">
        <v>5673</v>
      </c>
      <c r="N7" s="79">
        <v>6497</v>
      </c>
      <c r="O7" s="31">
        <v>7000</v>
      </c>
      <c r="P7" s="32">
        <f t="shared" si="0"/>
        <v>3</v>
      </c>
      <c r="Q7" s="33">
        <f t="shared" si="5"/>
        <v>7</v>
      </c>
      <c r="R7" s="33">
        <f t="shared" si="1"/>
        <v>2.4</v>
      </c>
      <c r="S7" s="33">
        <f t="shared" si="2"/>
        <v>1.6363636363636365</v>
      </c>
      <c r="T7" s="33">
        <f t="shared" si="3"/>
        <v>0.75</v>
      </c>
      <c r="U7" s="33">
        <f t="shared" si="6"/>
        <v>3.25</v>
      </c>
      <c r="V7" s="34">
        <f t="shared" si="4"/>
        <v>5</v>
      </c>
      <c r="W7" s="35">
        <f t="shared" si="7"/>
        <v>3.1621621621621623</v>
      </c>
      <c r="X7" s="33">
        <v>3.2051282051282053</v>
      </c>
      <c r="Y7" s="56">
        <v>3.5128205128205128</v>
      </c>
      <c r="Z7" s="136">
        <v>1.8642786723627998</v>
      </c>
      <c r="AA7" s="137">
        <v>2.127373935821873</v>
      </c>
      <c r="AB7" s="38">
        <v>2.3186485591255384</v>
      </c>
    </row>
    <row r="8" spans="1:28" s="119" customFormat="1" ht="13.5" customHeight="1">
      <c r="A8" s="354"/>
      <c r="B8" s="134" t="s">
        <v>3</v>
      </c>
      <c r="C8" s="26">
        <v>7</v>
      </c>
      <c r="D8" s="27">
        <v>24</v>
      </c>
      <c r="E8" s="27">
        <v>14</v>
      </c>
      <c r="F8" s="27">
        <v>16</v>
      </c>
      <c r="G8" s="27">
        <v>5</v>
      </c>
      <c r="H8" s="27">
        <v>30</v>
      </c>
      <c r="I8" s="28">
        <v>31</v>
      </c>
      <c r="J8" s="26">
        <v>127</v>
      </c>
      <c r="K8" s="27">
        <v>73</v>
      </c>
      <c r="L8" s="257">
        <v>143</v>
      </c>
      <c r="M8" s="78">
        <v>5857</v>
      </c>
      <c r="N8" s="79">
        <v>5976</v>
      </c>
      <c r="O8" s="31">
        <v>7605</v>
      </c>
      <c r="P8" s="32">
        <f t="shared" si="0"/>
        <v>2.3333333333333335</v>
      </c>
      <c r="Q8" s="33">
        <f t="shared" si="5"/>
        <v>4</v>
      </c>
      <c r="R8" s="33">
        <f t="shared" si="1"/>
        <v>2.8</v>
      </c>
      <c r="S8" s="33">
        <f t="shared" si="2"/>
        <v>1.4545454545454546</v>
      </c>
      <c r="T8" s="33">
        <f t="shared" si="3"/>
        <v>1.25</v>
      </c>
      <c r="U8" s="33">
        <f t="shared" si="6"/>
        <v>7.5</v>
      </c>
      <c r="V8" s="34">
        <f t="shared" si="4"/>
        <v>7.75</v>
      </c>
      <c r="W8" s="35">
        <f t="shared" si="7"/>
        <v>3.4324324324324325</v>
      </c>
      <c r="X8" s="33">
        <v>1.8717948717948718</v>
      </c>
      <c r="Y8" s="56">
        <v>3.6666666666666665</v>
      </c>
      <c r="Z8" s="136">
        <v>1.9247453171212618</v>
      </c>
      <c r="AA8" s="137">
        <v>1.956777996070727</v>
      </c>
      <c r="AB8" s="38">
        <v>2.519046041735674</v>
      </c>
    </row>
    <row r="9" spans="1:28" s="119" customFormat="1" ht="13.5" customHeight="1">
      <c r="A9" s="352">
        <v>2</v>
      </c>
      <c r="B9" s="144" t="s">
        <v>4</v>
      </c>
      <c r="C9" s="219">
        <v>3</v>
      </c>
      <c r="D9" s="261">
        <v>32</v>
      </c>
      <c r="E9" s="261">
        <v>9</v>
      </c>
      <c r="F9" s="261">
        <v>19</v>
      </c>
      <c r="G9" s="261">
        <v>15</v>
      </c>
      <c r="H9" s="261">
        <v>17</v>
      </c>
      <c r="I9" s="262">
        <v>24</v>
      </c>
      <c r="J9" s="219">
        <v>119</v>
      </c>
      <c r="K9" s="261">
        <v>84</v>
      </c>
      <c r="L9" s="263">
        <v>111</v>
      </c>
      <c r="M9" s="85">
        <v>5285</v>
      </c>
      <c r="N9" s="86">
        <v>5972</v>
      </c>
      <c r="O9" s="69">
        <v>5979</v>
      </c>
      <c r="P9" s="88">
        <f t="shared" si="0"/>
        <v>1</v>
      </c>
      <c r="Q9" s="89">
        <f t="shared" si="5"/>
        <v>5.333333333333333</v>
      </c>
      <c r="R9" s="89">
        <f t="shared" si="1"/>
        <v>1.8</v>
      </c>
      <c r="S9" s="89">
        <f t="shared" si="2"/>
        <v>1.7272727272727273</v>
      </c>
      <c r="T9" s="89">
        <f t="shared" si="3"/>
        <v>3.75</v>
      </c>
      <c r="U9" s="89">
        <f t="shared" si="6"/>
        <v>4.25</v>
      </c>
      <c r="V9" s="90">
        <f t="shared" si="4"/>
        <v>6</v>
      </c>
      <c r="W9" s="91">
        <f t="shared" si="7"/>
        <v>3.2162162162162162</v>
      </c>
      <c r="X9" s="89">
        <v>2.1538461538461537</v>
      </c>
      <c r="Y9" s="71">
        <v>2.8461538461538463</v>
      </c>
      <c r="Z9" s="147">
        <v>1.7373438527284681</v>
      </c>
      <c r="AA9" s="148">
        <v>1.957391019337922</v>
      </c>
      <c r="AB9" s="59">
        <v>1.9804571050016562</v>
      </c>
    </row>
    <row r="10" spans="1:28" s="145" customFormat="1" ht="13.5" customHeight="1">
      <c r="A10" s="353">
        <v>2</v>
      </c>
      <c r="B10" s="134" t="s">
        <v>5</v>
      </c>
      <c r="C10" s="29">
        <v>17</v>
      </c>
      <c r="D10" s="30">
        <v>18</v>
      </c>
      <c r="E10" s="30">
        <v>13</v>
      </c>
      <c r="F10" s="30">
        <v>5</v>
      </c>
      <c r="G10" s="30">
        <v>13</v>
      </c>
      <c r="H10" s="30">
        <v>18</v>
      </c>
      <c r="I10" s="54">
        <v>17</v>
      </c>
      <c r="J10" s="26">
        <v>101</v>
      </c>
      <c r="K10" s="30">
        <v>79</v>
      </c>
      <c r="L10" s="54">
        <v>118</v>
      </c>
      <c r="M10" s="29">
        <v>5195</v>
      </c>
      <c r="N10" s="30">
        <v>6046</v>
      </c>
      <c r="O10" s="31">
        <v>6571</v>
      </c>
      <c r="P10" s="32">
        <f t="shared" si="0"/>
        <v>5.666666666666667</v>
      </c>
      <c r="Q10" s="33">
        <f t="shared" si="5"/>
        <v>3</v>
      </c>
      <c r="R10" s="33">
        <f t="shared" si="1"/>
        <v>2.6</v>
      </c>
      <c r="S10" s="33">
        <f t="shared" si="2"/>
        <v>0.45454545454545453</v>
      </c>
      <c r="T10" s="33">
        <f t="shared" si="3"/>
        <v>3.25</v>
      </c>
      <c r="U10" s="33">
        <f t="shared" si="6"/>
        <v>4.5</v>
      </c>
      <c r="V10" s="223">
        <f t="shared" si="4"/>
        <v>4.25</v>
      </c>
      <c r="W10" s="35">
        <f t="shared" si="7"/>
        <v>2.72972972972973</v>
      </c>
      <c r="X10" s="55">
        <v>2.0256410256410255</v>
      </c>
      <c r="Y10" s="56">
        <v>3.0256410256410255</v>
      </c>
      <c r="Z10" s="36">
        <v>1.7083196317000986</v>
      </c>
      <c r="AA10" s="37">
        <v>1.9822950819672132</v>
      </c>
      <c r="AB10" s="38">
        <v>2.1765485260019872</v>
      </c>
    </row>
    <row r="11" spans="1:28" s="145" customFormat="1" ht="13.5" customHeight="1">
      <c r="A11" s="353"/>
      <c r="B11" s="134" t="s">
        <v>6</v>
      </c>
      <c r="C11" s="29">
        <v>13</v>
      </c>
      <c r="D11" s="30">
        <v>10</v>
      </c>
      <c r="E11" s="30">
        <v>9</v>
      </c>
      <c r="F11" s="30">
        <v>9</v>
      </c>
      <c r="G11" s="30">
        <v>12</v>
      </c>
      <c r="H11" s="30">
        <v>25</v>
      </c>
      <c r="I11" s="54">
        <v>27</v>
      </c>
      <c r="J11" s="26">
        <v>105</v>
      </c>
      <c r="K11" s="30">
        <v>73</v>
      </c>
      <c r="L11" s="54">
        <v>96</v>
      </c>
      <c r="M11" s="29">
        <v>6443</v>
      </c>
      <c r="N11" s="30">
        <v>5957</v>
      </c>
      <c r="O11" s="31">
        <v>6231</v>
      </c>
      <c r="P11" s="32">
        <f t="shared" si="0"/>
        <v>4.333333333333333</v>
      </c>
      <c r="Q11" s="33">
        <f t="shared" si="5"/>
        <v>1.6666666666666667</v>
      </c>
      <c r="R11" s="33">
        <f t="shared" si="1"/>
        <v>1.8</v>
      </c>
      <c r="S11" s="33">
        <f t="shared" si="2"/>
        <v>0.8181818181818182</v>
      </c>
      <c r="T11" s="33">
        <f t="shared" si="3"/>
        <v>3</v>
      </c>
      <c r="U11" s="33">
        <f t="shared" si="6"/>
        <v>6.25</v>
      </c>
      <c r="V11" s="223">
        <f t="shared" si="4"/>
        <v>6.75</v>
      </c>
      <c r="W11" s="35">
        <f t="shared" si="7"/>
        <v>2.8378378378378377</v>
      </c>
      <c r="X11" s="55">
        <v>1.8717948717948718</v>
      </c>
      <c r="Y11" s="56">
        <v>2.4615384615384617</v>
      </c>
      <c r="Z11" s="36">
        <v>2.119407894736842</v>
      </c>
      <c r="AA11" s="37">
        <v>1.951834862385321</v>
      </c>
      <c r="AB11" s="38">
        <v>2.0639284531301754</v>
      </c>
    </row>
    <row r="12" spans="1:28" s="145" customFormat="1" ht="13.5" customHeight="1">
      <c r="A12" s="354"/>
      <c r="B12" s="139" t="s">
        <v>7</v>
      </c>
      <c r="C12" s="43">
        <v>10</v>
      </c>
      <c r="D12" s="44">
        <v>25</v>
      </c>
      <c r="E12" s="44">
        <v>17</v>
      </c>
      <c r="F12" s="44">
        <v>9</v>
      </c>
      <c r="G12" s="44">
        <v>9</v>
      </c>
      <c r="H12" s="44">
        <v>15</v>
      </c>
      <c r="I12" s="62">
        <v>23</v>
      </c>
      <c r="J12" s="40">
        <v>108</v>
      </c>
      <c r="K12" s="44">
        <v>85</v>
      </c>
      <c r="L12" s="62">
        <v>132</v>
      </c>
      <c r="M12" s="43">
        <v>5855</v>
      </c>
      <c r="N12" s="44">
        <v>5704</v>
      </c>
      <c r="O12" s="45">
        <v>6854</v>
      </c>
      <c r="P12" s="46">
        <f t="shared" si="0"/>
        <v>3.3333333333333335</v>
      </c>
      <c r="Q12" s="47">
        <f t="shared" si="5"/>
        <v>4.166666666666667</v>
      </c>
      <c r="R12" s="47">
        <f t="shared" si="1"/>
        <v>3.4</v>
      </c>
      <c r="S12" s="47">
        <f t="shared" si="2"/>
        <v>0.8181818181818182</v>
      </c>
      <c r="T12" s="47">
        <f t="shared" si="3"/>
        <v>2.25</v>
      </c>
      <c r="U12" s="47">
        <f t="shared" si="6"/>
        <v>3.75</v>
      </c>
      <c r="V12" s="224">
        <f t="shared" si="4"/>
        <v>5.75</v>
      </c>
      <c r="W12" s="49">
        <f t="shared" si="7"/>
        <v>2.918918918918919</v>
      </c>
      <c r="X12" s="63">
        <v>2.1794871794871793</v>
      </c>
      <c r="Y12" s="64">
        <v>3.3846153846153846</v>
      </c>
      <c r="Z12" s="50">
        <v>1.9253535021374548</v>
      </c>
      <c r="AA12" s="51">
        <v>1.8695509668960997</v>
      </c>
      <c r="AB12" s="52">
        <v>2.2702881748923485</v>
      </c>
    </row>
    <row r="13" spans="1:28" s="145" customFormat="1" ht="13.5" customHeight="1">
      <c r="A13" s="352">
        <v>3</v>
      </c>
      <c r="B13" s="134" t="s">
        <v>8</v>
      </c>
      <c r="C13" s="29">
        <v>22</v>
      </c>
      <c r="D13" s="30">
        <v>12</v>
      </c>
      <c r="E13" s="30">
        <v>7</v>
      </c>
      <c r="F13" s="30">
        <v>9</v>
      </c>
      <c r="G13" s="30">
        <v>20</v>
      </c>
      <c r="H13" s="30">
        <v>14</v>
      </c>
      <c r="I13" s="54">
        <v>20</v>
      </c>
      <c r="J13" s="26">
        <v>104</v>
      </c>
      <c r="K13" s="30">
        <v>96</v>
      </c>
      <c r="L13" s="54">
        <v>113</v>
      </c>
      <c r="M13" s="29">
        <v>6643</v>
      </c>
      <c r="N13" s="30">
        <v>5102</v>
      </c>
      <c r="O13" s="31">
        <v>5873</v>
      </c>
      <c r="P13" s="32">
        <f t="shared" si="0"/>
        <v>7.333333333333333</v>
      </c>
      <c r="Q13" s="33">
        <f t="shared" si="5"/>
        <v>2</v>
      </c>
      <c r="R13" s="33">
        <f t="shared" si="1"/>
        <v>1.4</v>
      </c>
      <c r="S13" s="33">
        <f t="shared" si="2"/>
        <v>0.8181818181818182</v>
      </c>
      <c r="T13" s="33">
        <f t="shared" si="3"/>
        <v>5</v>
      </c>
      <c r="U13" s="33">
        <f t="shared" si="6"/>
        <v>3.5</v>
      </c>
      <c r="V13" s="223">
        <f t="shared" si="4"/>
        <v>5</v>
      </c>
      <c r="W13" s="35">
        <f t="shared" si="7"/>
        <v>2.810810810810811</v>
      </c>
      <c r="X13" s="55">
        <v>2.4615384615384617</v>
      </c>
      <c r="Y13" s="56">
        <v>2.8974358974358974</v>
      </c>
      <c r="Z13" s="36">
        <v>2.1837606837606836</v>
      </c>
      <c r="AA13" s="37">
        <v>1.6716906946264745</v>
      </c>
      <c r="AB13" s="38">
        <v>1.9453461411063266</v>
      </c>
    </row>
    <row r="14" spans="1:28" s="145" customFormat="1" ht="13.5" customHeight="1">
      <c r="A14" s="353">
        <v>3</v>
      </c>
      <c r="B14" s="134" t="s">
        <v>9</v>
      </c>
      <c r="C14" s="29">
        <v>9</v>
      </c>
      <c r="D14" s="30">
        <v>31</v>
      </c>
      <c r="E14" s="30">
        <v>22</v>
      </c>
      <c r="F14" s="30">
        <v>12</v>
      </c>
      <c r="G14" s="30">
        <v>16</v>
      </c>
      <c r="H14" s="30">
        <v>13</v>
      </c>
      <c r="I14" s="54">
        <v>19</v>
      </c>
      <c r="J14" s="26">
        <v>122</v>
      </c>
      <c r="K14" s="30">
        <v>77</v>
      </c>
      <c r="L14" s="54">
        <v>129</v>
      </c>
      <c r="M14" s="29">
        <v>6560</v>
      </c>
      <c r="N14" s="30">
        <v>5335</v>
      </c>
      <c r="O14" s="31">
        <v>6563</v>
      </c>
      <c r="P14" s="32">
        <f t="shared" si="0"/>
        <v>3</v>
      </c>
      <c r="Q14" s="33">
        <f t="shared" si="5"/>
        <v>5.166666666666667</v>
      </c>
      <c r="R14" s="33">
        <f t="shared" si="1"/>
        <v>4.4</v>
      </c>
      <c r="S14" s="33">
        <f t="shared" si="2"/>
        <v>1.0909090909090908</v>
      </c>
      <c r="T14" s="33">
        <f t="shared" si="3"/>
        <v>4</v>
      </c>
      <c r="U14" s="33">
        <f t="shared" si="6"/>
        <v>3.25</v>
      </c>
      <c r="V14" s="34">
        <f t="shared" si="4"/>
        <v>4.75</v>
      </c>
      <c r="W14" s="35">
        <f t="shared" si="7"/>
        <v>3.2972972972972974</v>
      </c>
      <c r="X14" s="55">
        <v>1.9743589743589745</v>
      </c>
      <c r="Y14" s="56">
        <v>3.3076923076923075</v>
      </c>
      <c r="Z14" s="36">
        <v>2.156476002629849</v>
      </c>
      <c r="AA14" s="37">
        <v>1.7480340760157274</v>
      </c>
      <c r="AB14" s="38">
        <v>2.1738986419344153</v>
      </c>
    </row>
    <row r="15" spans="1:28" s="145" customFormat="1" ht="13.5" customHeight="1">
      <c r="A15" s="353"/>
      <c r="B15" s="134" t="s">
        <v>10</v>
      </c>
      <c r="C15" s="29">
        <v>12</v>
      </c>
      <c r="D15" s="30">
        <v>12</v>
      </c>
      <c r="E15" s="30">
        <v>21</v>
      </c>
      <c r="F15" s="30">
        <v>21</v>
      </c>
      <c r="G15" s="30">
        <v>9</v>
      </c>
      <c r="H15" s="30">
        <v>15</v>
      </c>
      <c r="I15" s="54">
        <v>11</v>
      </c>
      <c r="J15" s="26">
        <v>101</v>
      </c>
      <c r="K15" s="30">
        <v>63</v>
      </c>
      <c r="L15" s="54">
        <v>85</v>
      </c>
      <c r="M15" s="29">
        <v>6640</v>
      </c>
      <c r="N15" s="30">
        <v>4929</v>
      </c>
      <c r="O15" s="31">
        <v>5916</v>
      </c>
      <c r="P15" s="32">
        <f t="shared" si="0"/>
        <v>4</v>
      </c>
      <c r="Q15" s="33">
        <f t="shared" si="5"/>
        <v>2</v>
      </c>
      <c r="R15" s="33">
        <f t="shared" si="1"/>
        <v>4.2</v>
      </c>
      <c r="S15" s="33">
        <f t="shared" si="2"/>
        <v>1.9090909090909092</v>
      </c>
      <c r="T15" s="33">
        <f t="shared" si="3"/>
        <v>2.25</v>
      </c>
      <c r="U15" s="33">
        <f t="shared" si="6"/>
        <v>3.75</v>
      </c>
      <c r="V15" s="34">
        <f t="shared" si="4"/>
        <v>2.75</v>
      </c>
      <c r="W15" s="35">
        <f t="shared" si="7"/>
        <v>2.72972972972973</v>
      </c>
      <c r="X15" s="55">
        <v>1.6153846153846154</v>
      </c>
      <c r="Y15" s="56">
        <v>2.1794871794871793</v>
      </c>
      <c r="Z15" s="36">
        <v>2.1849292530437645</v>
      </c>
      <c r="AA15" s="37">
        <v>1.6176567115195275</v>
      </c>
      <c r="AB15" s="38">
        <v>1.9595892679695264</v>
      </c>
    </row>
    <row r="16" spans="1:28" s="145" customFormat="1" ht="13.5" customHeight="1">
      <c r="A16" s="353"/>
      <c r="B16" s="134" t="s">
        <v>11</v>
      </c>
      <c r="C16" s="29">
        <v>7</v>
      </c>
      <c r="D16" s="30">
        <v>22</v>
      </c>
      <c r="E16" s="30">
        <v>22</v>
      </c>
      <c r="F16" s="30">
        <v>10</v>
      </c>
      <c r="G16" s="30">
        <v>11</v>
      </c>
      <c r="H16" s="30">
        <v>23</v>
      </c>
      <c r="I16" s="54">
        <v>14</v>
      </c>
      <c r="J16" s="26">
        <v>109</v>
      </c>
      <c r="K16" s="30">
        <v>54</v>
      </c>
      <c r="L16" s="54">
        <v>119</v>
      </c>
      <c r="M16" s="29">
        <v>6756</v>
      </c>
      <c r="N16" s="30">
        <v>5017</v>
      </c>
      <c r="O16" s="31">
        <v>5774</v>
      </c>
      <c r="P16" s="32">
        <f t="shared" si="0"/>
        <v>2.3333333333333335</v>
      </c>
      <c r="Q16" s="33">
        <f t="shared" si="5"/>
        <v>3.6666666666666665</v>
      </c>
      <c r="R16" s="33">
        <f t="shared" si="1"/>
        <v>4.4</v>
      </c>
      <c r="S16" s="33">
        <f t="shared" si="2"/>
        <v>0.9090909090909091</v>
      </c>
      <c r="T16" s="33">
        <f t="shared" si="3"/>
        <v>2.75</v>
      </c>
      <c r="U16" s="33">
        <f t="shared" si="6"/>
        <v>5.75</v>
      </c>
      <c r="V16" s="34">
        <f t="shared" si="4"/>
        <v>3.5</v>
      </c>
      <c r="W16" s="35">
        <f t="shared" si="7"/>
        <v>2.945945945945946</v>
      </c>
      <c r="X16" s="55">
        <v>1.3846153846153846</v>
      </c>
      <c r="Y16" s="56">
        <v>3.051282051282051</v>
      </c>
      <c r="Z16" s="36">
        <v>2.2223684210526318</v>
      </c>
      <c r="AA16" s="37">
        <v>1.6449180327868853</v>
      </c>
      <c r="AB16" s="38">
        <v>1.9125538257701225</v>
      </c>
    </row>
    <row r="17" spans="1:28" s="145" customFormat="1" ht="13.5" customHeight="1">
      <c r="A17" s="354"/>
      <c r="B17" s="139" t="s">
        <v>12</v>
      </c>
      <c r="C17" s="29">
        <v>9</v>
      </c>
      <c r="D17" s="30">
        <v>23</v>
      </c>
      <c r="E17" s="30">
        <v>27</v>
      </c>
      <c r="F17" s="30">
        <v>17</v>
      </c>
      <c r="G17" s="30">
        <v>15</v>
      </c>
      <c r="H17" s="30">
        <v>12</v>
      </c>
      <c r="I17" s="54">
        <v>9</v>
      </c>
      <c r="J17" s="26">
        <v>112</v>
      </c>
      <c r="K17" s="30">
        <v>44</v>
      </c>
      <c r="L17" s="54">
        <v>153</v>
      </c>
      <c r="M17" s="29">
        <v>6655</v>
      </c>
      <c r="N17" s="30">
        <v>5026</v>
      </c>
      <c r="O17" s="31">
        <v>6452</v>
      </c>
      <c r="P17" s="32">
        <f t="shared" si="0"/>
        <v>3</v>
      </c>
      <c r="Q17" s="33">
        <f t="shared" si="5"/>
        <v>3.8333333333333335</v>
      </c>
      <c r="R17" s="33">
        <f t="shared" si="1"/>
        <v>5.4</v>
      </c>
      <c r="S17" s="33">
        <f t="shared" si="2"/>
        <v>1.5454545454545454</v>
      </c>
      <c r="T17" s="33">
        <f t="shared" si="3"/>
        <v>3.75</v>
      </c>
      <c r="U17" s="33">
        <f t="shared" si="6"/>
        <v>3</v>
      </c>
      <c r="V17" s="34">
        <f t="shared" si="4"/>
        <v>2.25</v>
      </c>
      <c r="W17" s="35">
        <f t="shared" si="7"/>
        <v>3.027027027027027</v>
      </c>
      <c r="X17" s="55">
        <v>1.1282051282051282</v>
      </c>
      <c r="Y17" s="56">
        <v>3.923076923076923</v>
      </c>
      <c r="Z17" s="36">
        <v>2.217594135288237</v>
      </c>
      <c r="AA17" s="37">
        <v>1.6387349201173786</v>
      </c>
      <c r="AB17" s="38">
        <v>2.1371315004968534</v>
      </c>
    </row>
    <row r="18" spans="1:28" s="150" customFormat="1" ht="13.5" customHeight="1">
      <c r="A18" s="352">
        <v>4</v>
      </c>
      <c r="B18" s="144" t="s">
        <v>13</v>
      </c>
      <c r="C18" s="85">
        <v>6</v>
      </c>
      <c r="D18" s="86">
        <v>27</v>
      </c>
      <c r="E18" s="86">
        <v>13</v>
      </c>
      <c r="F18" s="86">
        <v>13</v>
      </c>
      <c r="G18" s="86">
        <v>11</v>
      </c>
      <c r="H18" s="86">
        <v>13</v>
      </c>
      <c r="I18" s="87">
        <v>4</v>
      </c>
      <c r="J18" s="219">
        <v>87</v>
      </c>
      <c r="K18" s="86">
        <v>57</v>
      </c>
      <c r="L18" s="68">
        <v>126</v>
      </c>
      <c r="M18" s="85">
        <v>6197</v>
      </c>
      <c r="N18" s="86">
        <v>4950</v>
      </c>
      <c r="O18" s="69">
        <v>6397</v>
      </c>
      <c r="P18" s="88">
        <f t="shared" si="0"/>
        <v>2</v>
      </c>
      <c r="Q18" s="89">
        <f t="shared" si="5"/>
        <v>4.5</v>
      </c>
      <c r="R18" s="89">
        <f t="shared" si="1"/>
        <v>2.6</v>
      </c>
      <c r="S18" s="89">
        <f t="shared" si="2"/>
        <v>1.1818181818181819</v>
      </c>
      <c r="T18" s="89">
        <f t="shared" si="3"/>
        <v>2.75</v>
      </c>
      <c r="U18" s="89">
        <f t="shared" si="6"/>
        <v>3.25</v>
      </c>
      <c r="V18" s="222">
        <f t="shared" si="4"/>
        <v>1</v>
      </c>
      <c r="W18" s="91">
        <f t="shared" si="7"/>
        <v>2.3513513513513513</v>
      </c>
      <c r="X18" s="89">
        <v>1.5405405405405406</v>
      </c>
      <c r="Y18" s="71">
        <v>3.230769230769231</v>
      </c>
      <c r="Z18" s="147">
        <v>2.0615435795076515</v>
      </c>
      <c r="AA18" s="148">
        <v>1.6139550048907727</v>
      </c>
      <c r="AB18" s="59">
        <v>2.1189135475322955</v>
      </c>
    </row>
    <row r="19" spans="1:28" s="150" customFormat="1" ht="13.5" customHeight="1">
      <c r="A19" s="353"/>
      <c r="B19" s="134" t="s">
        <v>14</v>
      </c>
      <c r="C19" s="78">
        <v>5</v>
      </c>
      <c r="D19" s="79">
        <v>25</v>
      </c>
      <c r="E19" s="79">
        <v>31</v>
      </c>
      <c r="F19" s="79">
        <v>16</v>
      </c>
      <c r="G19" s="79">
        <v>8</v>
      </c>
      <c r="H19" s="79">
        <v>8</v>
      </c>
      <c r="I19" s="80">
        <v>15</v>
      </c>
      <c r="J19" s="26">
        <v>108</v>
      </c>
      <c r="K19" s="79">
        <v>40</v>
      </c>
      <c r="L19" s="54">
        <v>149</v>
      </c>
      <c r="M19" s="78">
        <v>6197</v>
      </c>
      <c r="N19" s="79">
        <v>4544</v>
      </c>
      <c r="O19" s="31">
        <v>6088</v>
      </c>
      <c r="P19" s="32">
        <f t="shared" si="0"/>
        <v>1.6666666666666667</v>
      </c>
      <c r="Q19" s="33">
        <f t="shared" si="5"/>
        <v>4.166666666666667</v>
      </c>
      <c r="R19" s="33">
        <f t="shared" si="1"/>
        <v>6.2</v>
      </c>
      <c r="S19" s="33">
        <f t="shared" si="2"/>
        <v>1.4545454545454546</v>
      </c>
      <c r="T19" s="33">
        <f t="shared" si="3"/>
        <v>2</v>
      </c>
      <c r="U19" s="33">
        <f t="shared" si="6"/>
        <v>2</v>
      </c>
      <c r="V19" s="223">
        <f t="shared" si="4"/>
        <v>3.75</v>
      </c>
      <c r="W19" s="35">
        <f t="shared" si="7"/>
        <v>2.918918918918919</v>
      </c>
      <c r="X19" s="33">
        <v>1.0810810810810811</v>
      </c>
      <c r="Y19" s="56">
        <v>3.8205128205128207</v>
      </c>
      <c r="Z19" s="136">
        <v>2.0615435795076515</v>
      </c>
      <c r="AA19" s="137">
        <v>1.4801302931596092</v>
      </c>
      <c r="AB19" s="38">
        <v>2.0165617754223253</v>
      </c>
    </row>
    <row r="20" spans="1:28" s="150" customFormat="1" ht="13.5" customHeight="1">
      <c r="A20" s="353"/>
      <c r="B20" s="134" t="s">
        <v>15</v>
      </c>
      <c r="C20" s="78">
        <v>3</v>
      </c>
      <c r="D20" s="79">
        <v>18</v>
      </c>
      <c r="E20" s="79">
        <v>12</v>
      </c>
      <c r="F20" s="79">
        <v>19</v>
      </c>
      <c r="G20" s="79">
        <v>11</v>
      </c>
      <c r="H20" s="79">
        <v>6</v>
      </c>
      <c r="I20" s="80">
        <v>5</v>
      </c>
      <c r="J20" s="26">
        <v>74</v>
      </c>
      <c r="K20" s="79">
        <v>25</v>
      </c>
      <c r="L20" s="54">
        <v>91</v>
      </c>
      <c r="M20" s="78">
        <v>5739</v>
      </c>
      <c r="N20" s="79">
        <v>4624</v>
      </c>
      <c r="O20" s="31">
        <v>5564</v>
      </c>
      <c r="P20" s="32">
        <f t="shared" si="0"/>
        <v>1</v>
      </c>
      <c r="Q20" s="33">
        <f t="shared" si="5"/>
        <v>3</v>
      </c>
      <c r="R20" s="33">
        <f t="shared" si="1"/>
        <v>2.4</v>
      </c>
      <c r="S20" s="33">
        <f t="shared" si="2"/>
        <v>1.7272727272727273</v>
      </c>
      <c r="T20" s="33">
        <f t="shared" si="3"/>
        <v>2.75</v>
      </c>
      <c r="U20" s="33">
        <f t="shared" si="6"/>
        <v>1.5</v>
      </c>
      <c r="V20" s="223">
        <f t="shared" si="4"/>
        <v>1.25</v>
      </c>
      <c r="W20" s="35">
        <f t="shared" si="7"/>
        <v>2</v>
      </c>
      <c r="X20" s="33">
        <v>0.6756756756756757</v>
      </c>
      <c r="Y20" s="56">
        <v>2.3333333333333335</v>
      </c>
      <c r="Z20" s="136">
        <v>1.9047461002323265</v>
      </c>
      <c r="AA20" s="137">
        <v>1.5071707953063884</v>
      </c>
      <c r="AB20" s="38">
        <v>1.8429943689963564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14</v>
      </c>
      <c r="E21" s="79">
        <v>18</v>
      </c>
      <c r="F21" s="79">
        <v>32</v>
      </c>
      <c r="G21" s="79">
        <v>3</v>
      </c>
      <c r="H21" s="79">
        <v>10</v>
      </c>
      <c r="I21" s="80">
        <v>20</v>
      </c>
      <c r="J21" s="26">
        <v>97</v>
      </c>
      <c r="K21" s="79">
        <v>48</v>
      </c>
      <c r="L21" s="54">
        <v>110</v>
      </c>
      <c r="M21" s="78">
        <v>6299</v>
      </c>
      <c r="N21" s="79">
        <v>5408</v>
      </c>
      <c r="O21" s="31">
        <v>5855</v>
      </c>
      <c r="P21" s="32">
        <f t="shared" si="0"/>
        <v>0</v>
      </c>
      <c r="Q21" s="33">
        <f t="shared" si="5"/>
        <v>2.3333333333333335</v>
      </c>
      <c r="R21" s="33">
        <f t="shared" si="1"/>
        <v>3.6</v>
      </c>
      <c r="S21" s="33">
        <f t="shared" si="2"/>
        <v>2.909090909090909</v>
      </c>
      <c r="T21" s="33">
        <f t="shared" si="3"/>
        <v>0.75</v>
      </c>
      <c r="U21" s="33">
        <f t="shared" si="6"/>
        <v>2.5</v>
      </c>
      <c r="V21" s="223">
        <f t="shared" si="4"/>
        <v>5</v>
      </c>
      <c r="W21" s="35">
        <f t="shared" si="7"/>
        <v>2.6216216216216215</v>
      </c>
      <c r="X21" s="33">
        <v>1.2972972972972974</v>
      </c>
      <c r="Y21" s="56">
        <v>2.8205128205128207</v>
      </c>
      <c r="Z21" s="136">
        <v>2.215617305663032</v>
      </c>
      <c r="AA21" s="137">
        <v>1.7650130548302871</v>
      </c>
      <c r="AB21" s="38">
        <v>1.9393839019542896</v>
      </c>
    </row>
    <row r="22" spans="1:28" s="150" customFormat="1" ht="13.5" customHeight="1">
      <c r="A22" s="352">
        <v>5</v>
      </c>
      <c r="B22" s="144" t="s">
        <v>17</v>
      </c>
      <c r="C22" s="85">
        <v>9</v>
      </c>
      <c r="D22" s="86">
        <v>18</v>
      </c>
      <c r="E22" s="86">
        <v>13</v>
      </c>
      <c r="F22" s="86">
        <v>19</v>
      </c>
      <c r="G22" s="86">
        <v>9</v>
      </c>
      <c r="H22" s="86">
        <v>6</v>
      </c>
      <c r="I22" s="87">
        <v>16</v>
      </c>
      <c r="J22" s="219">
        <v>90</v>
      </c>
      <c r="K22" s="86">
        <v>37</v>
      </c>
      <c r="L22" s="68">
        <v>87</v>
      </c>
      <c r="M22" s="85">
        <v>5908</v>
      </c>
      <c r="N22" s="86">
        <v>5312</v>
      </c>
      <c r="O22" s="69">
        <v>5591</v>
      </c>
      <c r="P22" s="88">
        <f t="shared" si="0"/>
        <v>3</v>
      </c>
      <c r="Q22" s="89">
        <f t="shared" si="5"/>
        <v>3</v>
      </c>
      <c r="R22" s="89">
        <f t="shared" si="1"/>
        <v>2.6</v>
      </c>
      <c r="S22" s="89">
        <f t="shared" si="2"/>
        <v>1.7272727272727273</v>
      </c>
      <c r="T22" s="89">
        <f t="shared" si="3"/>
        <v>2.25</v>
      </c>
      <c r="U22" s="89">
        <f t="shared" si="6"/>
        <v>1.5</v>
      </c>
      <c r="V22" s="222">
        <f t="shared" si="4"/>
        <v>4</v>
      </c>
      <c r="W22" s="91">
        <f t="shared" si="7"/>
        <v>2.4324324324324325</v>
      </c>
      <c r="X22" s="89">
        <v>1</v>
      </c>
      <c r="Y22" s="71">
        <v>2.230769230769231</v>
      </c>
      <c r="Z22" s="147">
        <v>1.9845482028888142</v>
      </c>
      <c r="AA22" s="148">
        <v>1.7314211212516297</v>
      </c>
      <c r="AB22" s="59">
        <v>1.851937727724412</v>
      </c>
    </row>
    <row r="23" spans="1:28" s="150" customFormat="1" ht="13.5" customHeight="1">
      <c r="A23" s="353">
        <v>5</v>
      </c>
      <c r="B23" s="134" t="s">
        <v>18</v>
      </c>
      <c r="C23" s="78">
        <v>4</v>
      </c>
      <c r="D23" s="79">
        <v>26</v>
      </c>
      <c r="E23" s="79">
        <v>20</v>
      </c>
      <c r="F23" s="79">
        <v>40</v>
      </c>
      <c r="G23" s="79">
        <v>8</v>
      </c>
      <c r="H23" s="79">
        <v>6</v>
      </c>
      <c r="I23" s="80">
        <v>22</v>
      </c>
      <c r="J23" s="26">
        <v>126</v>
      </c>
      <c r="K23" s="79">
        <v>64</v>
      </c>
      <c r="L23" s="54">
        <v>78</v>
      </c>
      <c r="M23" s="78">
        <v>9485</v>
      </c>
      <c r="N23" s="79">
        <v>7141</v>
      </c>
      <c r="O23" s="31">
        <v>5314</v>
      </c>
      <c r="P23" s="32">
        <f t="shared" si="0"/>
        <v>1.3333333333333333</v>
      </c>
      <c r="Q23" s="33">
        <f t="shared" si="5"/>
        <v>4.333333333333333</v>
      </c>
      <c r="R23" s="33">
        <f t="shared" si="1"/>
        <v>4</v>
      </c>
      <c r="S23" s="33">
        <f t="shared" si="2"/>
        <v>3.6363636363636362</v>
      </c>
      <c r="T23" s="33">
        <f t="shared" si="3"/>
        <v>2</v>
      </c>
      <c r="U23" s="33">
        <f t="shared" si="6"/>
        <v>1.5</v>
      </c>
      <c r="V23" s="34">
        <f t="shared" si="4"/>
        <v>5.5</v>
      </c>
      <c r="W23" s="35">
        <f t="shared" si="7"/>
        <v>3.4054054054054053</v>
      </c>
      <c r="X23" s="33">
        <v>1.7297297297297298</v>
      </c>
      <c r="Y23" s="56">
        <v>2</v>
      </c>
      <c r="Z23" s="136">
        <v>3.1543066178915864</v>
      </c>
      <c r="AA23" s="137">
        <v>2.325301204819277</v>
      </c>
      <c r="AB23" s="38">
        <v>1.76018549188473</v>
      </c>
    </row>
    <row r="24" spans="1:28" s="150" customFormat="1" ht="13.5" customHeight="1">
      <c r="A24" s="353"/>
      <c r="B24" s="134" t="s">
        <v>19</v>
      </c>
      <c r="C24" s="78">
        <v>10</v>
      </c>
      <c r="D24" s="79">
        <v>9</v>
      </c>
      <c r="E24" s="79">
        <v>15</v>
      </c>
      <c r="F24" s="79">
        <v>41</v>
      </c>
      <c r="G24" s="79">
        <v>14</v>
      </c>
      <c r="H24" s="79">
        <v>7</v>
      </c>
      <c r="I24" s="80">
        <v>18</v>
      </c>
      <c r="J24" s="26">
        <v>114</v>
      </c>
      <c r="K24" s="79">
        <v>52</v>
      </c>
      <c r="L24" s="54">
        <v>95</v>
      </c>
      <c r="M24" s="78">
        <v>7093</v>
      </c>
      <c r="N24" s="79">
        <v>5404</v>
      </c>
      <c r="O24" s="31">
        <v>6919</v>
      </c>
      <c r="P24" s="32">
        <f t="shared" si="0"/>
        <v>3.3333333333333335</v>
      </c>
      <c r="Q24" s="33">
        <f t="shared" si="5"/>
        <v>1.5</v>
      </c>
      <c r="R24" s="33">
        <f t="shared" si="1"/>
        <v>3</v>
      </c>
      <c r="S24" s="33">
        <f t="shared" si="2"/>
        <v>3.727272727272727</v>
      </c>
      <c r="T24" s="33">
        <f t="shared" si="3"/>
        <v>3.5</v>
      </c>
      <c r="U24" s="33">
        <f t="shared" si="6"/>
        <v>1.75</v>
      </c>
      <c r="V24" s="34">
        <f t="shared" si="4"/>
        <v>4.5</v>
      </c>
      <c r="W24" s="35">
        <f t="shared" si="7"/>
        <v>3.081081081081081</v>
      </c>
      <c r="X24" s="33">
        <v>1.4054054054054055</v>
      </c>
      <c r="Y24" s="56">
        <v>2.4358974358974357</v>
      </c>
      <c r="Z24" s="136">
        <v>2.3572615486872714</v>
      </c>
      <c r="AA24" s="137">
        <v>1.759687398241615</v>
      </c>
      <c r="AB24" s="38">
        <v>2.2918184829413715</v>
      </c>
    </row>
    <row r="25" spans="1:28" s="150" customFormat="1" ht="13.5" customHeight="1">
      <c r="A25" s="354"/>
      <c r="B25" s="139" t="s">
        <v>20</v>
      </c>
      <c r="C25" s="81">
        <v>1</v>
      </c>
      <c r="D25" s="82">
        <v>15</v>
      </c>
      <c r="E25" s="82">
        <v>9</v>
      </c>
      <c r="F25" s="82">
        <v>22</v>
      </c>
      <c r="G25" s="82">
        <v>11</v>
      </c>
      <c r="H25" s="82">
        <v>7</v>
      </c>
      <c r="I25" s="83">
        <v>20</v>
      </c>
      <c r="J25" s="40">
        <v>85</v>
      </c>
      <c r="K25" s="82">
        <v>53</v>
      </c>
      <c r="L25" s="62">
        <v>97</v>
      </c>
      <c r="M25" s="81">
        <v>8481</v>
      </c>
      <c r="N25" s="82">
        <v>8224</v>
      </c>
      <c r="O25" s="45">
        <v>5739</v>
      </c>
      <c r="P25" s="46">
        <f t="shared" si="0"/>
        <v>0.3333333333333333</v>
      </c>
      <c r="Q25" s="47">
        <f t="shared" si="5"/>
        <v>2.5</v>
      </c>
      <c r="R25" s="47">
        <f t="shared" si="1"/>
        <v>1.8</v>
      </c>
      <c r="S25" s="47">
        <f t="shared" si="2"/>
        <v>2</v>
      </c>
      <c r="T25" s="47">
        <f t="shared" si="3"/>
        <v>2.75</v>
      </c>
      <c r="U25" s="47">
        <f t="shared" si="6"/>
        <v>1.75</v>
      </c>
      <c r="V25" s="48">
        <f t="shared" si="4"/>
        <v>5</v>
      </c>
      <c r="W25" s="49">
        <f t="shared" si="7"/>
        <v>2.2972972972972974</v>
      </c>
      <c r="X25" s="47">
        <v>1.4324324324324325</v>
      </c>
      <c r="Y25" s="64">
        <v>2.4871794871794872</v>
      </c>
      <c r="Z25" s="141">
        <v>2.8082781456953643</v>
      </c>
      <c r="AA25" s="142">
        <v>2.6770833333333335</v>
      </c>
      <c r="AB25" s="52">
        <v>1.9009605829744949</v>
      </c>
    </row>
    <row r="26" spans="1:28" s="150" customFormat="1" ht="13.5" customHeight="1">
      <c r="A26" s="352">
        <v>6</v>
      </c>
      <c r="B26" s="134" t="s">
        <v>21</v>
      </c>
      <c r="C26" s="78">
        <v>16</v>
      </c>
      <c r="D26" s="79">
        <v>10</v>
      </c>
      <c r="E26" s="79">
        <v>13</v>
      </c>
      <c r="F26" s="79">
        <v>54</v>
      </c>
      <c r="G26" s="79">
        <v>37</v>
      </c>
      <c r="H26" s="79">
        <v>6</v>
      </c>
      <c r="I26" s="80">
        <v>26</v>
      </c>
      <c r="J26" s="26">
        <v>162</v>
      </c>
      <c r="K26" s="79">
        <v>67</v>
      </c>
      <c r="L26" s="54">
        <v>76</v>
      </c>
      <c r="M26" s="78">
        <v>8449</v>
      </c>
      <c r="N26" s="79">
        <v>6608</v>
      </c>
      <c r="O26" s="31">
        <v>6509</v>
      </c>
      <c r="P26" s="32">
        <f t="shared" si="0"/>
        <v>5.333333333333333</v>
      </c>
      <c r="Q26" s="33">
        <f t="shared" si="5"/>
        <v>1.6666666666666667</v>
      </c>
      <c r="R26" s="33">
        <f t="shared" si="1"/>
        <v>2.6</v>
      </c>
      <c r="S26" s="33">
        <f t="shared" si="2"/>
        <v>4.909090909090909</v>
      </c>
      <c r="T26" s="33">
        <f t="shared" si="3"/>
        <v>9.25</v>
      </c>
      <c r="U26" s="33">
        <f t="shared" si="6"/>
        <v>1.5</v>
      </c>
      <c r="V26" s="34">
        <f t="shared" si="4"/>
        <v>6.5</v>
      </c>
      <c r="W26" s="35">
        <f t="shared" si="7"/>
        <v>4.378378378378378</v>
      </c>
      <c r="X26" s="33">
        <v>1.8108108108108107</v>
      </c>
      <c r="Y26" s="56">
        <v>1.9487179487179487</v>
      </c>
      <c r="Z26" s="136">
        <v>2.7949057227919285</v>
      </c>
      <c r="AA26" s="137">
        <v>2.150341685649203</v>
      </c>
      <c r="AB26" s="38">
        <v>2.156011924478304</v>
      </c>
    </row>
    <row r="27" spans="1:28" s="150" customFormat="1" ht="13.5" customHeight="1">
      <c r="A27" s="353">
        <v>6</v>
      </c>
      <c r="B27" s="134" t="s">
        <v>22</v>
      </c>
      <c r="C27" s="78">
        <v>4</v>
      </c>
      <c r="D27" s="79">
        <v>11</v>
      </c>
      <c r="E27" s="79">
        <v>5</v>
      </c>
      <c r="F27" s="79">
        <v>32</v>
      </c>
      <c r="G27" s="79">
        <v>11</v>
      </c>
      <c r="H27" s="79">
        <v>11</v>
      </c>
      <c r="I27" s="80">
        <v>9</v>
      </c>
      <c r="J27" s="26">
        <v>83</v>
      </c>
      <c r="K27" s="79">
        <v>44</v>
      </c>
      <c r="L27" s="54">
        <v>100</v>
      </c>
      <c r="M27" s="78">
        <v>7822</v>
      </c>
      <c r="N27" s="79">
        <v>8130</v>
      </c>
      <c r="O27" s="31">
        <v>6061</v>
      </c>
      <c r="P27" s="32">
        <f t="shared" si="0"/>
        <v>1.3333333333333333</v>
      </c>
      <c r="Q27" s="33">
        <f t="shared" si="5"/>
        <v>1.8333333333333333</v>
      </c>
      <c r="R27" s="33">
        <f t="shared" si="1"/>
        <v>1</v>
      </c>
      <c r="S27" s="33">
        <f t="shared" si="2"/>
        <v>2.909090909090909</v>
      </c>
      <c r="T27" s="33">
        <f t="shared" si="3"/>
        <v>2.75</v>
      </c>
      <c r="U27" s="33">
        <f t="shared" si="6"/>
        <v>2.75</v>
      </c>
      <c r="V27" s="223">
        <f t="shared" si="4"/>
        <v>2.25</v>
      </c>
      <c r="W27" s="35">
        <f t="shared" si="7"/>
        <v>2.2432432432432434</v>
      </c>
      <c r="X27" s="33">
        <v>1.1891891891891893</v>
      </c>
      <c r="Y27" s="56">
        <v>2.5641025641025643</v>
      </c>
      <c r="Z27" s="136">
        <v>2.590066225165563</v>
      </c>
      <c r="AA27" s="137">
        <v>2.646484375</v>
      </c>
      <c r="AB27" s="38">
        <v>2.0076184166942697</v>
      </c>
    </row>
    <row r="28" spans="1:28" s="150" customFormat="1" ht="13.5" customHeight="1">
      <c r="A28" s="353"/>
      <c r="B28" s="134" t="s">
        <v>23</v>
      </c>
      <c r="C28" s="78">
        <v>14</v>
      </c>
      <c r="D28" s="79">
        <v>10</v>
      </c>
      <c r="E28" s="79">
        <v>13</v>
      </c>
      <c r="F28" s="79">
        <v>59</v>
      </c>
      <c r="G28" s="79">
        <v>27</v>
      </c>
      <c r="H28" s="79">
        <v>12</v>
      </c>
      <c r="I28" s="80">
        <v>22</v>
      </c>
      <c r="J28" s="26">
        <v>157</v>
      </c>
      <c r="K28" s="79">
        <v>68</v>
      </c>
      <c r="L28" s="54">
        <v>81</v>
      </c>
      <c r="M28" s="78">
        <v>7843</v>
      </c>
      <c r="N28" s="79">
        <v>7223</v>
      </c>
      <c r="O28" s="31">
        <v>5806</v>
      </c>
      <c r="P28" s="32">
        <f t="shared" si="0"/>
        <v>4.666666666666667</v>
      </c>
      <c r="Q28" s="33">
        <f t="shared" si="5"/>
        <v>1.6666666666666667</v>
      </c>
      <c r="R28" s="33">
        <f t="shared" si="1"/>
        <v>2.6</v>
      </c>
      <c r="S28" s="33">
        <f t="shared" si="2"/>
        <v>5.363636363636363</v>
      </c>
      <c r="T28" s="33">
        <f t="shared" si="3"/>
        <v>6.75</v>
      </c>
      <c r="U28" s="33">
        <f t="shared" si="6"/>
        <v>3</v>
      </c>
      <c r="V28" s="223">
        <f t="shared" si="4"/>
        <v>5.5</v>
      </c>
      <c r="W28" s="35">
        <f t="shared" si="7"/>
        <v>4.243243243243243</v>
      </c>
      <c r="X28" s="33">
        <v>1.837837837837838</v>
      </c>
      <c r="Y28" s="56">
        <v>2.076923076923077</v>
      </c>
      <c r="Z28" s="136">
        <v>2.594442606682104</v>
      </c>
      <c r="AA28" s="137">
        <v>2.352002605014653</v>
      </c>
      <c r="AB28" s="38">
        <v>1.9231533620404107</v>
      </c>
    </row>
    <row r="29" spans="1:28" s="150" customFormat="1" ht="13.5" customHeight="1">
      <c r="A29" s="353"/>
      <c r="B29" s="134" t="s">
        <v>24</v>
      </c>
      <c r="C29" s="78">
        <v>9</v>
      </c>
      <c r="D29" s="79">
        <v>10</v>
      </c>
      <c r="E29" s="79">
        <v>12</v>
      </c>
      <c r="F29" s="79">
        <v>38</v>
      </c>
      <c r="G29" s="79">
        <v>10</v>
      </c>
      <c r="H29" s="79">
        <v>14</v>
      </c>
      <c r="I29" s="80">
        <v>13</v>
      </c>
      <c r="J29" s="26">
        <v>106</v>
      </c>
      <c r="K29" s="79">
        <v>39</v>
      </c>
      <c r="L29" s="54">
        <v>74</v>
      </c>
      <c r="M29" s="78">
        <v>6984</v>
      </c>
      <c r="N29" s="79">
        <v>5873</v>
      </c>
      <c r="O29" s="31">
        <v>5057</v>
      </c>
      <c r="P29" s="32">
        <f t="shared" si="0"/>
        <v>3</v>
      </c>
      <c r="Q29" s="33">
        <f t="shared" si="5"/>
        <v>1.6666666666666667</v>
      </c>
      <c r="R29" s="33">
        <f t="shared" si="1"/>
        <v>2.4</v>
      </c>
      <c r="S29" s="33">
        <f t="shared" si="2"/>
        <v>3.4545454545454546</v>
      </c>
      <c r="T29" s="33">
        <f t="shared" si="3"/>
        <v>2.5</v>
      </c>
      <c r="U29" s="33">
        <f t="shared" si="6"/>
        <v>3.5</v>
      </c>
      <c r="V29" s="223">
        <f t="shared" si="4"/>
        <v>3.25</v>
      </c>
      <c r="W29" s="35">
        <f t="shared" si="7"/>
        <v>2.864864864864865</v>
      </c>
      <c r="X29" s="33">
        <v>1.054054054054054</v>
      </c>
      <c r="Y29" s="56">
        <v>1.8974358974358974</v>
      </c>
      <c r="Z29" s="136">
        <v>2.3141153081510932</v>
      </c>
      <c r="AA29" s="137">
        <v>1.9117838541666667</v>
      </c>
      <c r="AB29" s="38">
        <v>1.6750579662139782</v>
      </c>
    </row>
    <row r="30" spans="1:28" s="150" customFormat="1" ht="13.5" customHeight="1">
      <c r="A30" s="354"/>
      <c r="B30" s="139" t="s">
        <v>25</v>
      </c>
      <c r="C30" s="81">
        <v>11</v>
      </c>
      <c r="D30" s="82">
        <v>1</v>
      </c>
      <c r="E30" s="82">
        <v>8</v>
      </c>
      <c r="F30" s="82">
        <v>59</v>
      </c>
      <c r="G30" s="82">
        <v>17</v>
      </c>
      <c r="H30" s="82">
        <v>5</v>
      </c>
      <c r="I30" s="83">
        <v>24</v>
      </c>
      <c r="J30" s="40">
        <v>125</v>
      </c>
      <c r="K30" s="82">
        <v>34</v>
      </c>
      <c r="L30" s="62">
        <v>82</v>
      </c>
      <c r="M30" s="81">
        <v>6647</v>
      </c>
      <c r="N30" s="82">
        <v>5894</v>
      </c>
      <c r="O30" s="45">
        <v>5104</v>
      </c>
      <c r="P30" s="46">
        <f t="shared" si="0"/>
        <v>3.6666666666666665</v>
      </c>
      <c r="Q30" s="47">
        <f t="shared" si="5"/>
        <v>0.16666666666666666</v>
      </c>
      <c r="R30" s="47">
        <f t="shared" si="1"/>
        <v>1.6</v>
      </c>
      <c r="S30" s="47">
        <f t="shared" si="2"/>
        <v>5.363636363636363</v>
      </c>
      <c r="T30" s="47">
        <f t="shared" si="3"/>
        <v>4.25</v>
      </c>
      <c r="U30" s="47">
        <f t="shared" si="6"/>
        <v>1.25</v>
      </c>
      <c r="V30" s="224">
        <f t="shared" si="4"/>
        <v>6</v>
      </c>
      <c r="W30" s="49">
        <f t="shared" si="7"/>
        <v>3.3783783783783785</v>
      </c>
      <c r="X30" s="47">
        <v>0.918918918918919</v>
      </c>
      <c r="Y30" s="64">
        <v>2.1025641025641026</v>
      </c>
      <c r="Z30" s="141">
        <v>2.203181968843222</v>
      </c>
      <c r="AA30" s="142">
        <v>1.9186197916666667</v>
      </c>
      <c r="AB30" s="52">
        <v>1.6906260351109639</v>
      </c>
    </row>
    <row r="31" spans="1:28" s="150" customFormat="1" ht="13.5" customHeight="1">
      <c r="A31" s="352">
        <v>7</v>
      </c>
      <c r="B31" s="144" t="s">
        <v>26</v>
      </c>
      <c r="C31" s="85">
        <v>7</v>
      </c>
      <c r="D31" s="86">
        <v>4</v>
      </c>
      <c r="E31" s="86">
        <v>11</v>
      </c>
      <c r="F31" s="86">
        <v>20</v>
      </c>
      <c r="G31" s="86">
        <v>14</v>
      </c>
      <c r="H31" s="86">
        <v>10</v>
      </c>
      <c r="I31" s="87">
        <v>13</v>
      </c>
      <c r="J31" s="219">
        <v>79</v>
      </c>
      <c r="K31" s="86">
        <v>34</v>
      </c>
      <c r="L31" s="68">
        <v>71</v>
      </c>
      <c r="M31" s="85">
        <v>4954</v>
      </c>
      <c r="N31" s="86">
        <v>4166</v>
      </c>
      <c r="O31" s="69">
        <v>4089</v>
      </c>
      <c r="P31" s="88">
        <f t="shared" si="0"/>
        <v>2.3333333333333335</v>
      </c>
      <c r="Q31" s="89">
        <f t="shared" si="5"/>
        <v>0.6666666666666666</v>
      </c>
      <c r="R31" s="89">
        <f t="shared" si="1"/>
        <v>2.2</v>
      </c>
      <c r="S31" s="89">
        <f t="shared" si="2"/>
        <v>1.8181818181818181</v>
      </c>
      <c r="T31" s="89">
        <f t="shared" si="3"/>
        <v>3.5</v>
      </c>
      <c r="U31" s="89">
        <f t="shared" si="6"/>
        <v>2.5</v>
      </c>
      <c r="V31" s="90">
        <f t="shared" si="4"/>
        <v>3.25</v>
      </c>
      <c r="W31" s="91">
        <f t="shared" si="7"/>
        <v>2.135135135135135</v>
      </c>
      <c r="X31" s="89">
        <v>0.918918918918919</v>
      </c>
      <c r="Y31" s="71">
        <v>1.8205128205128205</v>
      </c>
      <c r="Z31" s="147">
        <v>1.646941489361702</v>
      </c>
      <c r="AA31" s="148">
        <v>1.3547967479674796</v>
      </c>
      <c r="AB31" s="59">
        <v>1.3544219940377609</v>
      </c>
    </row>
    <row r="32" spans="1:28" s="150" customFormat="1" ht="13.5" customHeight="1">
      <c r="A32" s="353"/>
      <c r="B32" s="134" t="s">
        <v>27</v>
      </c>
      <c r="C32" s="78">
        <v>3</v>
      </c>
      <c r="D32" s="79">
        <v>1</v>
      </c>
      <c r="E32" s="79">
        <v>6</v>
      </c>
      <c r="F32" s="79">
        <v>31</v>
      </c>
      <c r="G32" s="79">
        <v>8</v>
      </c>
      <c r="H32" s="79">
        <v>3</v>
      </c>
      <c r="I32" s="80">
        <v>14</v>
      </c>
      <c r="J32" s="26">
        <v>66</v>
      </c>
      <c r="K32" s="79">
        <v>41</v>
      </c>
      <c r="L32" s="54">
        <v>28</v>
      </c>
      <c r="M32" s="78">
        <v>4439</v>
      </c>
      <c r="N32" s="79">
        <v>3664</v>
      </c>
      <c r="O32" s="31">
        <v>3354</v>
      </c>
      <c r="P32" s="32">
        <f t="shared" si="0"/>
        <v>1</v>
      </c>
      <c r="Q32" s="33">
        <f t="shared" si="5"/>
        <v>0.16666666666666666</v>
      </c>
      <c r="R32" s="33">
        <f t="shared" si="1"/>
        <v>1.2</v>
      </c>
      <c r="S32" s="33">
        <f t="shared" si="2"/>
        <v>2.8181818181818183</v>
      </c>
      <c r="T32" s="33">
        <f t="shared" si="3"/>
        <v>2</v>
      </c>
      <c r="U32" s="33">
        <f t="shared" si="6"/>
        <v>0.75</v>
      </c>
      <c r="V32" s="34">
        <f t="shared" si="4"/>
        <v>3.5</v>
      </c>
      <c r="W32" s="35">
        <f t="shared" si="7"/>
        <v>1.7837837837837838</v>
      </c>
      <c r="X32" s="33">
        <v>1.1081081081081081</v>
      </c>
      <c r="Y32" s="56">
        <v>0.717948717948718</v>
      </c>
      <c r="Z32" s="136">
        <v>1.4841190237378803</v>
      </c>
      <c r="AA32" s="137">
        <v>1.1927083333333333</v>
      </c>
      <c r="AB32" s="38">
        <v>1.1109638953295793</v>
      </c>
    </row>
    <row r="33" spans="1:28" s="150" customFormat="1" ht="13.5" customHeight="1">
      <c r="A33" s="353"/>
      <c r="B33" s="134" t="s">
        <v>28</v>
      </c>
      <c r="C33" s="78">
        <v>2</v>
      </c>
      <c r="D33" s="79">
        <v>5</v>
      </c>
      <c r="E33" s="79">
        <v>5</v>
      </c>
      <c r="F33" s="79">
        <v>12</v>
      </c>
      <c r="G33" s="79">
        <v>9</v>
      </c>
      <c r="H33" s="79">
        <v>7</v>
      </c>
      <c r="I33" s="80">
        <v>10</v>
      </c>
      <c r="J33" s="26">
        <v>50</v>
      </c>
      <c r="K33" s="79">
        <v>25</v>
      </c>
      <c r="L33" s="54">
        <v>46</v>
      </c>
      <c r="M33" s="78">
        <v>3719</v>
      </c>
      <c r="N33" s="79">
        <v>3840</v>
      </c>
      <c r="O33" s="31">
        <v>3000</v>
      </c>
      <c r="P33" s="32">
        <f t="shared" si="0"/>
        <v>0.6666666666666666</v>
      </c>
      <c r="Q33" s="33">
        <f t="shared" si="5"/>
        <v>0.8333333333333334</v>
      </c>
      <c r="R33" s="33">
        <f t="shared" si="1"/>
        <v>1</v>
      </c>
      <c r="S33" s="33">
        <f t="shared" si="2"/>
        <v>1.0909090909090908</v>
      </c>
      <c r="T33" s="33">
        <f t="shared" si="3"/>
        <v>2.25</v>
      </c>
      <c r="U33" s="33">
        <f t="shared" si="6"/>
        <v>1.75</v>
      </c>
      <c r="V33" s="34">
        <f t="shared" si="4"/>
        <v>2.5</v>
      </c>
      <c r="W33" s="35">
        <f t="shared" si="7"/>
        <v>1.3513513513513513</v>
      </c>
      <c r="X33" s="33">
        <v>0.6756756756756757</v>
      </c>
      <c r="Y33" s="56">
        <v>1.1794871794871795</v>
      </c>
      <c r="Z33" s="136">
        <v>1.2363696808510638</v>
      </c>
      <c r="AA33" s="137">
        <v>1.248780487804878</v>
      </c>
      <c r="AB33" s="38">
        <v>0.9937065253395164</v>
      </c>
    </row>
    <row r="34" spans="1:28" s="150" customFormat="1" ht="13.5" customHeight="1">
      <c r="A34" s="354"/>
      <c r="B34" s="139" t="s">
        <v>29</v>
      </c>
      <c r="C34" s="81">
        <v>3</v>
      </c>
      <c r="D34" s="82">
        <v>3</v>
      </c>
      <c r="E34" s="82">
        <v>7</v>
      </c>
      <c r="F34" s="82">
        <v>23</v>
      </c>
      <c r="G34" s="82">
        <v>11</v>
      </c>
      <c r="H34" s="82">
        <v>4</v>
      </c>
      <c r="I34" s="83">
        <v>9</v>
      </c>
      <c r="J34" s="40">
        <v>60</v>
      </c>
      <c r="K34" s="82">
        <v>32</v>
      </c>
      <c r="L34" s="62">
        <v>32</v>
      </c>
      <c r="M34" s="81">
        <v>2996</v>
      </c>
      <c r="N34" s="82">
        <v>2922</v>
      </c>
      <c r="O34" s="45">
        <v>2288</v>
      </c>
      <c r="P34" s="46">
        <f t="shared" si="0"/>
        <v>1</v>
      </c>
      <c r="Q34" s="47">
        <f t="shared" si="5"/>
        <v>0.5</v>
      </c>
      <c r="R34" s="47">
        <f t="shared" si="1"/>
        <v>1.4</v>
      </c>
      <c r="S34" s="47">
        <f t="shared" si="2"/>
        <v>2.090909090909091</v>
      </c>
      <c r="T34" s="47">
        <f t="shared" si="3"/>
        <v>2.75</v>
      </c>
      <c r="U34" s="47">
        <f t="shared" si="6"/>
        <v>1</v>
      </c>
      <c r="V34" s="48">
        <f t="shared" si="4"/>
        <v>2.25</v>
      </c>
      <c r="W34" s="49">
        <f t="shared" si="7"/>
        <v>1.6216216216216217</v>
      </c>
      <c r="X34" s="47">
        <v>0.8648648648648649</v>
      </c>
      <c r="Y34" s="64">
        <v>0.8205128205128205</v>
      </c>
      <c r="Z34" s="141">
        <v>0.9956796277833168</v>
      </c>
      <c r="AA34" s="142">
        <v>0.9502439024390243</v>
      </c>
      <c r="AB34" s="52">
        <v>0.7578668433256045</v>
      </c>
    </row>
    <row r="35" spans="1:28" s="150" customFormat="1" ht="13.5" customHeight="1">
      <c r="A35" s="352">
        <v>8</v>
      </c>
      <c r="B35" s="144" t="s">
        <v>30</v>
      </c>
      <c r="C35" s="85">
        <v>1</v>
      </c>
      <c r="D35" s="86">
        <v>3</v>
      </c>
      <c r="E35" s="86">
        <v>4</v>
      </c>
      <c r="F35" s="86">
        <v>18</v>
      </c>
      <c r="G35" s="86">
        <v>3</v>
      </c>
      <c r="H35" s="86">
        <v>4</v>
      </c>
      <c r="I35" s="87">
        <v>9</v>
      </c>
      <c r="J35" s="219">
        <v>42</v>
      </c>
      <c r="K35" s="86">
        <v>34</v>
      </c>
      <c r="L35" s="68">
        <v>25</v>
      </c>
      <c r="M35" s="85">
        <v>3297</v>
      </c>
      <c r="N35" s="86">
        <v>2630</v>
      </c>
      <c r="O35" s="69">
        <v>2418</v>
      </c>
      <c r="P35" s="88">
        <f t="shared" si="0"/>
        <v>0.3333333333333333</v>
      </c>
      <c r="Q35" s="89">
        <f t="shared" si="5"/>
        <v>0.5</v>
      </c>
      <c r="R35" s="89">
        <f t="shared" si="1"/>
        <v>0.8</v>
      </c>
      <c r="S35" s="89">
        <f t="shared" si="2"/>
        <v>1.6363636363636365</v>
      </c>
      <c r="T35" s="89">
        <f t="shared" si="3"/>
        <v>0.75</v>
      </c>
      <c r="U35" s="89">
        <f t="shared" si="6"/>
        <v>1</v>
      </c>
      <c r="V35" s="90">
        <f t="shared" si="4"/>
        <v>2.25</v>
      </c>
      <c r="W35" s="91">
        <f t="shared" si="7"/>
        <v>1.135135135135135</v>
      </c>
      <c r="X35" s="89">
        <v>0.918918918918919</v>
      </c>
      <c r="Y35" s="71">
        <v>0.6410256410256411</v>
      </c>
      <c r="Z35" s="147">
        <v>1.099</v>
      </c>
      <c r="AA35" s="148">
        <v>0.8558411975268467</v>
      </c>
      <c r="AB35" s="59">
        <v>0.8009274594236502</v>
      </c>
    </row>
    <row r="36" spans="1:28" s="150" customFormat="1" ht="13.5" customHeight="1">
      <c r="A36" s="353">
        <v>8</v>
      </c>
      <c r="B36" s="134" t="s">
        <v>31</v>
      </c>
      <c r="C36" s="78">
        <v>1</v>
      </c>
      <c r="D36" s="79">
        <v>2</v>
      </c>
      <c r="E36" s="79">
        <v>3</v>
      </c>
      <c r="F36" s="79">
        <v>17</v>
      </c>
      <c r="G36" s="79">
        <v>3</v>
      </c>
      <c r="H36" s="79">
        <v>5</v>
      </c>
      <c r="I36" s="80">
        <v>5</v>
      </c>
      <c r="J36" s="26">
        <v>36</v>
      </c>
      <c r="K36" s="79">
        <v>21</v>
      </c>
      <c r="L36" s="54">
        <v>18</v>
      </c>
      <c r="M36" s="78">
        <v>2228</v>
      </c>
      <c r="N36" s="79">
        <v>2039</v>
      </c>
      <c r="O36" s="31">
        <v>1727</v>
      </c>
      <c r="P36" s="32">
        <f t="shared" si="0"/>
        <v>0.3333333333333333</v>
      </c>
      <c r="Q36" s="33">
        <f t="shared" si="5"/>
        <v>0.3333333333333333</v>
      </c>
      <c r="R36" s="33">
        <f t="shared" si="1"/>
        <v>0.6</v>
      </c>
      <c r="S36" s="33">
        <f t="shared" si="2"/>
        <v>1.5454545454545454</v>
      </c>
      <c r="T36" s="33">
        <f t="shared" si="3"/>
        <v>0.75</v>
      </c>
      <c r="U36" s="33">
        <f t="shared" si="6"/>
        <v>1.25</v>
      </c>
      <c r="V36" s="223">
        <f t="shared" si="4"/>
        <v>1.25</v>
      </c>
      <c r="W36" s="35">
        <f t="shared" si="7"/>
        <v>0.972972972972973</v>
      </c>
      <c r="X36" s="33">
        <v>0.5675675675675675</v>
      </c>
      <c r="Y36" s="56">
        <v>0.46153846153846156</v>
      </c>
      <c r="Z36" s="136">
        <v>0.7847833744276154</v>
      </c>
      <c r="AA36" s="137">
        <v>0.66918280275681</v>
      </c>
      <c r="AB36" s="38">
        <v>0.5720437230871149</v>
      </c>
    </row>
    <row r="37" spans="1:28" s="150" customFormat="1" ht="13.5" customHeight="1">
      <c r="A37" s="353"/>
      <c r="B37" s="134" t="s">
        <v>32</v>
      </c>
      <c r="C37" s="78">
        <v>2</v>
      </c>
      <c r="D37" s="79">
        <v>5</v>
      </c>
      <c r="E37" s="79">
        <v>3</v>
      </c>
      <c r="F37" s="79">
        <v>22</v>
      </c>
      <c r="G37" s="79">
        <v>2</v>
      </c>
      <c r="H37" s="79">
        <v>2</v>
      </c>
      <c r="I37" s="80">
        <v>1</v>
      </c>
      <c r="J37" s="26">
        <v>37</v>
      </c>
      <c r="K37" s="79">
        <v>28</v>
      </c>
      <c r="L37" s="54">
        <v>19</v>
      </c>
      <c r="M37" s="78">
        <v>2012</v>
      </c>
      <c r="N37" s="79">
        <v>1794</v>
      </c>
      <c r="O37" s="31">
        <v>1478</v>
      </c>
      <c r="P37" s="32">
        <f aca="true" t="shared" si="8" ref="P37:P56">C37/3</f>
        <v>0.6666666666666666</v>
      </c>
      <c r="Q37" s="33">
        <f t="shared" si="5"/>
        <v>0.8333333333333334</v>
      </c>
      <c r="R37" s="33">
        <f aca="true" t="shared" si="9" ref="R37:R56">E37/5</f>
        <v>0.6</v>
      </c>
      <c r="S37" s="33">
        <f aca="true" t="shared" si="10" ref="S37:S56">F37/11</f>
        <v>2</v>
      </c>
      <c r="T37" s="33">
        <f aca="true" t="shared" si="11" ref="T37:T56">G37/4</f>
        <v>0.5</v>
      </c>
      <c r="U37" s="33">
        <f t="shared" si="6"/>
        <v>0.5</v>
      </c>
      <c r="V37" s="223">
        <f aca="true" t="shared" si="12" ref="V37:V56">I37/4</f>
        <v>0.25</v>
      </c>
      <c r="W37" s="35">
        <f t="shared" si="7"/>
        <v>1</v>
      </c>
      <c r="X37" s="33">
        <v>0.7567567567567568</v>
      </c>
      <c r="Y37" s="56">
        <v>0.48717948717948717</v>
      </c>
      <c r="Z37" s="136">
        <v>0.693553946914857</v>
      </c>
      <c r="AA37" s="137">
        <v>0.5887758450935346</v>
      </c>
      <c r="AB37" s="38">
        <v>0.4895660814839351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4</v>
      </c>
      <c r="E38" s="79">
        <v>1</v>
      </c>
      <c r="F38" s="79">
        <v>15</v>
      </c>
      <c r="G38" s="79">
        <v>5</v>
      </c>
      <c r="H38" s="79">
        <v>13</v>
      </c>
      <c r="I38" s="80">
        <v>1</v>
      </c>
      <c r="J38" s="26">
        <v>39</v>
      </c>
      <c r="K38" s="79">
        <v>18</v>
      </c>
      <c r="L38" s="54">
        <v>17</v>
      </c>
      <c r="M38" s="78">
        <v>1924</v>
      </c>
      <c r="N38" s="79">
        <v>1798</v>
      </c>
      <c r="O38" s="31">
        <v>1405</v>
      </c>
      <c r="P38" s="32">
        <f t="shared" si="8"/>
        <v>0</v>
      </c>
      <c r="Q38" s="33">
        <f t="shared" si="5"/>
        <v>0.6666666666666666</v>
      </c>
      <c r="R38" s="33">
        <f t="shared" si="9"/>
        <v>0.2</v>
      </c>
      <c r="S38" s="33">
        <f t="shared" si="10"/>
        <v>1.3636363636363635</v>
      </c>
      <c r="T38" s="33">
        <f t="shared" si="11"/>
        <v>1.25</v>
      </c>
      <c r="U38" s="33">
        <f t="shared" si="6"/>
        <v>3.25</v>
      </c>
      <c r="V38" s="223">
        <f t="shared" si="12"/>
        <v>0.25</v>
      </c>
      <c r="W38" s="35">
        <f t="shared" si="7"/>
        <v>1.054054054054054</v>
      </c>
      <c r="X38" s="33">
        <v>0.4864864864864865</v>
      </c>
      <c r="Y38" s="56">
        <v>0.4358974358974359</v>
      </c>
      <c r="Z38" s="136">
        <v>0.6467226890756302</v>
      </c>
      <c r="AA38" s="137">
        <v>0.5860495436766623</v>
      </c>
      <c r="AB38" s="38">
        <v>0.46538588936734016</v>
      </c>
    </row>
    <row r="39" spans="1:28" s="150" customFormat="1" ht="13.5" customHeight="1">
      <c r="A39" s="354"/>
      <c r="B39" s="139" t="s">
        <v>34</v>
      </c>
      <c r="C39" s="81">
        <v>1</v>
      </c>
      <c r="D39" s="82">
        <v>4</v>
      </c>
      <c r="E39" s="82">
        <v>1</v>
      </c>
      <c r="F39" s="82">
        <v>5</v>
      </c>
      <c r="G39" s="82">
        <v>1</v>
      </c>
      <c r="H39" s="82">
        <v>6</v>
      </c>
      <c r="I39" s="83">
        <v>0</v>
      </c>
      <c r="J39" s="40">
        <v>18</v>
      </c>
      <c r="K39" s="82">
        <v>29</v>
      </c>
      <c r="L39" s="62">
        <v>21</v>
      </c>
      <c r="M39" s="81">
        <v>1356</v>
      </c>
      <c r="N39" s="82">
        <v>1382</v>
      </c>
      <c r="O39" s="45">
        <v>1386</v>
      </c>
      <c r="P39" s="46">
        <f t="shared" si="8"/>
        <v>0.3333333333333333</v>
      </c>
      <c r="Q39" s="47">
        <f t="shared" si="5"/>
        <v>0.6666666666666666</v>
      </c>
      <c r="R39" s="47">
        <f t="shared" si="9"/>
        <v>0.2</v>
      </c>
      <c r="S39" s="47">
        <f t="shared" si="10"/>
        <v>0.45454545454545453</v>
      </c>
      <c r="T39" s="47">
        <f t="shared" si="11"/>
        <v>0.25</v>
      </c>
      <c r="U39" s="47">
        <f t="shared" si="6"/>
        <v>1.5</v>
      </c>
      <c r="V39" s="224">
        <f t="shared" si="12"/>
        <v>0</v>
      </c>
      <c r="W39" s="49">
        <f t="shared" si="7"/>
        <v>0.4864864864864865</v>
      </c>
      <c r="X39" s="47">
        <v>0.7837837837837838</v>
      </c>
      <c r="Y39" s="64">
        <v>0.5384615384615384</v>
      </c>
      <c r="Z39" s="141">
        <v>0.4535117056856187</v>
      </c>
      <c r="AA39" s="142">
        <v>0.45001628134158256</v>
      </c>
      <c r="AB39" s="52">
        <v>0.4590924147068566</v>
      </c>
    </row>
    <row r="40" spans="1:28" s="150" customFormat="1" ht="13.5" customHeight="1">
      <c r="A40" s="352">
        <v>9</v>
      </c>
      <c r="B40" s="144" t="s">
        <v>35</v>
      </c>
      <c r="C40" s="85">
        <v>1</v>
      </c>
      <c r="D40" s="86">
        <v>1</v>
      </c>
      <c r="E40" s="86">
        <v>2</v>
      </c>
      <c r="F40" s="86">
        <v>7</v>
      </c>
      <c r="G40" s="86">
        <v>1</v>
      </c>
      <c r="H40" s="86">
        <v>11</v>
      </c>
      <c r="I40" s="87">
        <v>1</v>
      </c>
      <c r="J40" s="219">
        <v>24</v>
      </c>
      <c r="K40" s="86">
        <v>26</v>
      </c>
      <c r="L40" s="68">
        <v>21</v>
      </c>
      <c r="M40" s="85">
        <v>1589</v>
      </c>
      <c r="N40" s="86">
        <v>1459</v>
      </c>
      <c r="O40" s="69">
        <v>1335</v>
      </c>
      <c r="P40" s="88">
        <f t="shared" si="8"/>
        <v>0.3333333333333333</v>
      </c>
      <c r="Q40" s="89">
        <f t="shared" si="5"/>
        <v>0.16666666666666666</v>
      </c>
      <c r="R40" s="89">
        <f t="shared" si="9"/>
        <v>0.4</v>
      </c>
      <c r="S40" s="89">
        <f t="shared" si="10"/>
        <v>0.6363636363636364</v>
      </c>
      <c r="T40" s="89">
        <f t="shared" si="11"/>
        <v>0.25</v>
      </c>
      <c r="U40" s="89">
        <f t="shared" si="6"/>
        <v>2.75</v>
      </c>
      <c r="V40" s="90">
        <f t="shared" si="12"/>
        <v>0.25</v>
      </c>
      <c r="W40" s="91">
        <f t="shared" si="7"/>
        <v>0.6486486486486487</v>
      </c>
      <c r="X40" s="89">
        <v>0.7027027027027027</v>
      </c>
      <c r="Y40" s="71">
        <v>0.5384615384615384</v>
      </c>
      <c r="Z40" s="147">
        <v>0.5291375291375291</v>
      </c>
      <c r="AA40" s="148">
        <v>0.475089547378704</v>
      </c>
      <c r="AB40" s="59">
        <v>0.4421994037760848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3</v>
      </c>
      <c r="E41" s="79">
        <v>3</v>
      </c>
      <c r="F41" s="79">
        <v>13</v>
      </c>
      <c r="G41" s="79">
        <v>1</v>
      </c>
      <c r="H41" s="79">
        <v>13</v>
      </c>
      <c r="I41" s="80">
        <v>0</v>
      </c>
      <c r="J41" s="26">
        <v>33</v>
      </c>
      <c r="K41" s="79">
        <v>27</v>
      </c>
      <c r="L41" s="54">
        <v>25</v>
      </c>
      <c r="M41" s="78">
        <v>1442</v>
      </c>
      <c r="N41" s="79">
        <v>1285</v>
      </c>
      <c r="O41" s="31">
        <v>1339</v>
      </c>
      <c r="P41" s="32">
        <f t="shared" si="8"/>
        <v>0</v>
      </c>
      <c r="Q41" s="33">
        <f t="shared" si="5"/>
        <v>0.5</v>
      </c>
      <c r="R41" s="33">
        <f t="shared" si="9"/>
        <v>0.6</v>
      </c>
      <c r="S41" s="33">
        <f t="shared" si="10"/>
        <v>1.1818181818181819</v>
      </c>
      <c r="T41" s="33">
        <f t="shared" si="11"/>
        <v>0.25</v>
      </c>
      <c r="U41" s="33">
        <f t="shared" si="6"/>
        <v>3.25</v>
      </c>
      <c r="V41" s="34">
        <f t="shared" si="12"/>
        <v>0</v>
      </c>
      <c r="W41" s="35">
        <f t="shared" si="7"/>
        <v>0.8918918918918919</v>
      </c>
      <c r="X41" s="33">
        <v>0.7297297297297297</v>
      </c>
      <c r="Y41" s="56">
        <v>0.6410256410256411</v>
      </c>
      <c r="Z41" s="136">
        <v>0.483730291848373</v>
      </c>
      <c r="AA41" s="137">
        <v>0.4189761982393218</v>
      </c>
      <c r="AB41" s="38">
        <v>0.4435243458098708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1</v>
      </c>
      <c r="E42" s="79">
        <v>2</v>
      </c>
      <c r="F42" s="79">
        <v>9</v>
      </c>
      <c r="G42" s="79">
        <v>4</v>
      </c>
      <c r="H42" s="79">
        <v>14</v>
      </c>
      <c r="I42" s="80">
        <v>0</v>
      </c>
      <c r="J42" s="26">
        <v>30</v>
      </c>
      <c r="K42" s="79">
        <v>38</v>
      </c>
      <c r="L42" s="54">
        <v>26</v>
      </c>
      <c r="M42" s="78">
        <v>1425</v>
      </c>
      <c r="N42" s="79">
        <v>1365</v>
      </c>
      <c r="O42" s="31">
        <v>1312</v>
      </c>
      <c r="P42" s="32">
        <f t="shared" si="8"/>
        <v>0</v>
      </c>
      <c r="Q42" s="33">
        <f t="shared" si="5"/>
        <v>0.16666666666666666</v>
      </c>
      <c r="R42" s="33">
        <f t="shared" si="9"/>
        <v>0.4</v>
      </c>
      <c r="S42" s="33">
        <f t="shared" si="10"/>
        <v>0.8181818181818182</v>
      </c>
      <c r="T42" s="33">
        <f t="shared" si="11"/>
        <v>1</v>
      </c>
      <c r="U42" s="33">
        <f t="shared" si="6"/>
        <v>3.5</v>
      </c>
      <c r="V42" s="34">
        <f t="shared" si="12"/>
        <v>0</v>
      </c>
      <c r="W42" s="35">
        <f t="shared" si="7"/>
        <v>0.8108108108108109</v>
      </c>
      <c r="X42" s="33">
        <v>1.027027027027027</v>
      </c>
      <c r="Y42" s="56">
        <v>0.6666666666666666</v>
      </c>
      <c r="Z42" s="136">
        <v>0.4765886287625418</v>
      </c>
      <c r="AA42" s="137">
        <v>0.4444806252035168</v>
      </c>
      <c r="AB42" s="38">
        <v>0.4345809870818152</v>
      </c>
    </row>
    <row r="43" spans="1:28" s="150" customFormat="1" ht="13.5" customHeight="1">
      <c r="A43" s="354"/>
      <c r="B43" s="139" t="s">
        <v>38</v>
      </c>
      <c r="C43" s="81">
        <v>1</v>
      </c>
      <c r="D43" s="82">
        <v>2</v>
      </c>
      <c r="E43" s="82">
        <v>1</v>
      </c>
      <c r="F43" s="82">
        <v>11</v>
      </c>
      <c r="G43" s="82">
        <v>1</v>
      </c>
      <c r="H43" s="82">
        <v>3</v>
      </c>
      <c r="I43" s="83">
        <v>0</v>
      </c>
      <c r="J43" s="40">
        <v>19</v>
      </c>
      <c r="K43" s="82">
        <v>18</v>
      </c>
      <c r="L43" s="62">
        <v>28</v>
      </c>
      <c r="M43" s="81">
        <v>2007</v>
      </c>
      <c r="N43" s="82">
        <v>1289</v>
      </c>
      <c r="O43" s="45">
        <v>1363</v>
      </c>
      <c r="P43" s="46">
        <f t="shared" si="8"/>
        <v>0.3333333333333333</v>
      </c>
      <c r="Q43" s="47">
        <f t="shared" si="5"/>
        <v>0.3333333333333333</v>
      </c>
      <c r="R43" s="47">
        <f t="shared" si="9"/>
        <v>0.2</v>
      </c>
      <c r="S43" s="47">
        <f t="shared" si="10"/>
        <v>1</v>
      </c>
      <c r="T43" s="47">
        <f t="shared" si="11"/>
        <v>0.25</v>
      </c>
      <c r="U43" s="47">
        <f t="shared" si="6"/>
        <v>0.75</v>
      </c>
      <c r="V43" s="48">
        <f t="shared" si="12"/>
        <v>0</v>
      </c>
      <c r="W43" s="49">
        <f t="shared" si="7"/>
        <v>0.5135135135135135</v>
      </c>
      <c r="X43" s="47">
        <v>0.4864864864864865</v>
      </c>
      <c r="Y43" s="64">
        <v>0.717948717948718</v>
      </c>
      <c r="Z43" s="141">
        <v>0.6663346613545816</v>
      </c>
      <c r="AA43" s="142">
        <v>0.41932335718932984</v>
      </c>
      <c r="AB43" s="52">
        <v>0.451473998012587</v>
      </c>
    </row>
    <row r="44" spans="1:28" s="150" customFormat="1" ht="13.5" customHeight="1">
      <c r="A44" s="352">
        <v>10</v>
      </c>
      <c r="B44" s="144" t="s">
        <v>39</v>
      </c>
      <c r="C44" s="85">
        <v>5</v>
      </c>
      <c r="D44" s="86">
        <v>1</v>
      </c>
      <c r="E44" s="86">
        <v>0</v>
      </c>
      <c r="F44" s="86">
        <v>11</v>
      </c>
      <c r="G44" s="86">
        <v>0</v>
      </c>
      <c r="H44" s="86">
        <v>4</v>
      </c>
      <c r="I44" s="87">
        <v>0</v>
      </c>
      <c r="J44" s="219">
        <v>21</v>
      </c>
      <c r="K44" s="86">
        <v>33</v>
      </c>
      <c r="L44" s="68">
        <v>18</v>
      </c>
      <c r="M44" s="85">
        <v>1636</v>
      </c>
      <c r="N44" s="86">
        <v>1424</v>
      </c>
      <c r="O44" s="69">
        <v>1423</v>
      </c>
      <c r="P44" s="88">
        <f t="shared" si="8"/>
        <v>1.6666666666666667</v>
      </c>
      <c r="Q44" s="89">
        <f t="shared" si="5"/>
        <v>0.16666666666666666</v>
      </c>
      <c r="R44" s="89">
        <f t="shared" si="9"/>
        <v>0</v>
      </c>
      <c r="S44" s="89">
        <f t="shared" si="10"/>
        <v>1</v>
      </c>
      <c r="T44" s="89">
        <f t="shared" si="11"/>
        <v>0</v>
      </c>
      <c r="U44" s="89">
        <f t="shared" si="6"/>
        <v>1</v>
      </c>
      <c r="V44" s="90">
        <f t="shared" si="12"/>
        <v>0</v>
      </c>
      <c r="W44" s="91">
        <f t="shared" si="7"/>
        <v>0.5675675675675675</v>
      </c>
      <c r="X44" s="89">
        <v>0.8918918918918919</v>
      </c>
      <c r="Y44" s="71">
        <v>0.46153846153846156</v>
      </c>
      <c r="Z44" s="147">
        <v>0.548993288590604</v>
      </c>
      <c r="AA44" s="148">
        <v>0.46399478657543175</v>
      </c>
      <c r="AB44" s="59">
        <v>0.4713481285193773</v>
      </c>
    </row>
    <row r="45" spans="1:28" s="150" customFormat="1" ht="13.5" customHeight="1">
      <c r="A45" s="353">
        <v>10</v>
      </c>
      <c r="B45" s="134" t="s">
        <v>40</v>
      </c>
      <c r="C45" s="78">
        <v>2</v>
      </c>
      <c r="D45" s="79">
        <v>2</v>
      </c>
      <c r="E45" s="79">
        <v>1</v>
      </c>
      <c r="F45" s="79">
        <v>10</v>
      </c>
      <c r="G45" s="79">
        <v>1</v>
      </c>
      <c r="H45" s="79">
        <v>2</v>
      </c>
      <c r="I45" s="80">
        <v>0</v>
      </c>
      <c r="J45" s="26">
        <v>18</v>
      </c>
      <c r="K45" s="79">
        <v>41</v>
      </c>
      <c r="L45" s="54">
        <v>27</v>
      </c>
      <c r="M45" s="78">
        <v>2164</v>
      </c>
      <c r="N45" s="79">
        <v>1688</v>
      </c>
      <c r="O45" s="31">
        <v>1375</v>
      </c>
      <c r="P45" s="32">
        <f t="shared" si="8"/>
        <v>0.6666666666666666</v>
      </c>
      <c r="Q45" s="33">
        <f t="shared" si="5"/>
        <v>0.3333333333333333</v>
      </c>
      <c r="R45" s="33">
        <f t="shared" si="9"/>
        <v>0.2</v>
      </c>
      <c r="S45" s="33">
        <f t="shared" si="10"/>
        <v>0.9090909090909091</v>
      </c>
      <c r="T45" s="33">
        <f t="shared" si="11"/>
        <v>0.25</v>
      </c>
      <c r="U45" s="33">
        <f t="shared" si="6"/>
        <v>0.5</v>
      </c>
      <c r="V45" s="223">
        <f t="shared" si="12"/>
        <v>0</v>
      </c>
      <c r="W45" s="35">
        <f t="shared" si="7"/>
        <v>0.4864864864864865</v>
      </c>
      <c r="X45" s="33">
        <v>1.1081081081081081</v>
      </c>
      <c r="Y45" s="56">
        <v>0.6923076923076923</v>
      </c>
      <c r="Z45" s="136">
        <v>0.7196541403392085</v>
      </c>
      <c r="AA45" s="137">
        <v>0.5493003579563944</v>
      </c>
      <c r="AB45" s="38">
        <v>0.455448824113945</v>
      </c>
    </row>
    <row r="46" spans="1:28" s="150" customFormat="1" ht="13.5" customHeight="1">
      <c r="A46" s="353"/>
      <c r="B46" s="134" t="s">
        <v>41</v>
      </c>
      <c r="C46" s="78">
        <v>6</v>
      </c>
      <c r="D46" s="79">
        <v>2</v>
      </c>
      <c r="E46" s="79">
        <v>3</v>
      </c>
      <c r="F46" s="79">
        <v>9</v>
      </c>
      <c r="G46" s="79">
        <v>0</v>
      </c>
      <c r="H46" s="79">
        <v>7</v>
      </c>
      <c r="I46" s="80">
        <v>1</v>
      </c>
      <c r="J46" s="26">
        <v>28</v>
      </c>
      <c r="K46" s="79">
        <v>21</v>
      </c>
      <c r="L46" s="54">
        <v>21</v>
      </c>
      <c r="M46" s="78">
        <v>2125</v>
      </c>
      <c r="N46" s="79">
        <v>1842</v>
      </c>
      <c r="O46" s="31">
        <v>1581</v>
      </c>
      <c r="P46" s="32">
        <f t="shared" si="8"/>
        <v>2</v>
      </c>
      <c r="Q46" s="33">
        <f t="shared" si="5"/>
        <v>0.3333333333333333</v>
      </c>
      <c r="R46" s="33">
        <f t="shared" si="9"/>
        <v>0.6</v>
      </c>
      <c r="S46" s="33">
        <f t="shared" si="10"/>
        <v>0.8181818181818182</v>
      </c>
      <c r="T46" s="33">
        <f t="shared" si="11"/>
        <v>0</v>
      </c>
      <c r="U46" s="33">
        <f t="shared" si="6"/>
        <v>1.75</v>
      </c>
      <c r="V46" s="223">
        <f t="shared" si="12"/>
        <v>0.25</v>
      </c>
      <c r="W46" s="35">
        <f t="shared" si="7"/>
        <v>0.7567567567567568</v>
      </c>
      <c r="X46" s="33">
        <v>0.5675675675675675</v>
      </c>
      <c r="Y46" s="56">
        <v>0.5384615384615384</v>
      </c>
      <c r="Z46" s="136">
        <v>0.7050431320504313</v>
      </c>
      <c r="AA46" s="137">
        <v>0.5992192582953806</v>
      </c>
      <c r="AB46" s="38">
        <v>0.5236833388539252</v>
      </c>
    </row>
    <row r="47" spans="1:28" s="150" customFormat="1" ht="13.5" customHeight="1">
      <c r="A47" s="354"/>
      <c r="B47" s="139" t="s">
        <v>42</v>
      </c>
      <c r="C47" s="81">
        <v>6</v>
      </c>
      <c r="D47" s="82">
        <v>3</v>
      </c>
      <c r="E47" s="82">
        <v>0</v>
      </c>
      <c r="F47" s="82">
        <v>7</v>
      </c>
      <c r="G47" s="82">
        <v>2</v>
      </c>
      <c r="H47" s="82">
        <v>4</v>
      </c>
      <c r="I47" s="83">
        <v>4</v>
      </c>
      <c r="J47" s="40">
        <v>26</v>
      </c>
      <c r="K47" s="82">
        <v>36</v>
      </c>
      <c r="L47" s="62">
        <v>14</v>
      </c>
      <c r="M47" s="81">
        <v>2503</v>
      </c>
      <c r="N47" s="82">
        <v>2170</v>
      </c>
      <c r="O47" s="45">
        <v>2130</v>
      </c>
      <c r="P47" s="46">
        <f t="shared" si="8"/>
        <v>2</v>
      </c>
      <c r="Q47" s="47">
        <f t="shared" si="5"/>
        <v>0.5</v>
      </c>
      <c r="R47" s="47">
        <f t="shared" si="9"/>
        <v>0</v>
      </c>
      <c r="S47" s="47">
        <f t="shared" si="10"/>
        <v>0.6363636363636364</v>
      </c>
      <c r="T47" s="47">
        <f t="shared" si="11"/>
        <v>0.5</v>
      </c>
      <c r="U47" s="47">
        <f t="shared" si="6"/>
        <v>1</v>
      </c>
      <c r="V47" s="224">
        <f t="shared" si="12"/>
        <v>1</v>
      </c>
      <c r="W47" s="49">
        <f t="shared" si="7"/>
        <v>0.7027027027027027</v>
      </c>
      <c r="X47" s="47">
        <v>0.972972972972973</v>
      </c>
      <c r="Y47" s="64">
        <v>0.358974358974359</v>
      </c>
      <c r="Z47" s="141">
        <v>0.8301824212271973</v>
      </c>
      <c r="AA47" s="142">
        <v>0.7059206245933637</v>
      </c>
      <c r="AB47" s="52">
        <v>0.7055316329910566</v>
      </c>
    </row>
    <row r="48" spans="1:28" s="150" customFormat="1" ht="13.5" customHeight="1">
      <c r="A48" s="352">
        <v>11</v>
      </c>
      <c r="B48" s="144" t="s">
        <v>43</v>
      </c>
      <c r="C48" s="85">
        <v>1</v>
      </c>
      <c r="D48" s="86">
        <v>1</v>
      </c>
      <c r="E48" s="86">
        <v>0</v>
      </c>
      <c r="F48" s="86">
        <v>14</v>
      </c>
      <c r="G48" s="86">
        <v>0</v>
      </c>
      <c r="H48" s="86">
        <v>16</v>
      </c>
      <c r="I48" s="87">
        <v>1</v>
      </c>
      <c r="J48" s="219">
        <v>33</v>
      </c>
      <c r="K48" s="86">
        <v>37</v>
      </c>
      <c r="L48" s="68">
        <v>38</v>
      </c>
      <c r="M48" s="85">
        <v>2546</v>
      </c>
      <c r="N48" s="86">
        <v>2835</v>
      </c>
      <c r="O48" s="69">
        <v>2134</v>
      </c>
      <c r="P48" s="88">
        <f t="shared" si="8"/>
        <v>0.3333333333333333</v>
      </c>
      <c r="Q48" s="89">
        <f t="shared" si="5"/>
        <v>0.16666666666666666</v>
      </c>
      <c r="R48" s="89">
        <f t="shared" si="9"/>
        <v>0</v>
      </c>
      <c r="S48" s="89">
        <f t="shared" si="10"/>
        <v>1.2727272727272727</v>
      </c>
      <c r="T48" s="89">
        <f t="shared" si="11"/>
        <v>0</v>
      </c>
      <c r="U48" s="89">
        <f t="shared" si="6"/>
        <v>4</v>
      </c>
      <c r="V48" s="222">
        <f t="shared" si="12"/>
        <v>0.25</v>
      </c>
      <c r="W48" s="91">
        <f t="shared" si="7"/>
        <v>0.8918918918918919</v>
      </c>
      <c r="X48" s="89">
        <v>1</v>
      </c>
      <c r="Y48" s="71">
        <v>0.9743589743589743</v>
      </c>
      <c r="Z48" s="147">
        <v>0.8483838720426524</v>
      </c>
      <c r="AA48" s="148">
        <v>0.9219512195121952</v>
      </c>
      <c r="AB48" s="59">
        <v>0.7068565750248427</v>
      </c>
    </row>
    <row r="49" spans="1:28" s="150" customFormat="1" ht="13.5" customHeight="1">
      <c r="A49" s="353">
        <v>11</v>
      </c>
      <c r="B49" s="134" t="s">
        <v>44</v>
      </c>
      <c r="C49" s="78">
        <v>4</v>
      </c>
      <c r="D49" s="79">
        <v>1</v>
      </c>
      <c r="E49" s="79">
        <v>6</v>
      </c>
      <c r="F49" s="79">
        <v>12</v>
      </c>
      <c r="G49" s="79">
        <v>3</v>
      </c>
      <c r="H49" s="79">
        <v>3</v>
      </c>
      <c r="I49" s="80">
        <v>3</v>
      </c>
      <c r="J49" s="26">
        <v>32</v>
      </c>
      <c r="K49" s="79">
        <v>59</v>
      </c>
      <c r="L49" s="80">
        <v>41</v>
      </c>
      <c r="M49" s="78">
        <v>3364</v>
      </c>
      <c r="N49" s="79">
        <v>3425</v>
      </c>
      <c r="O49" s="31">
        <v>3137</v>
      </c>
      <c r="P49" s="32">
        <f t="shared" si="8"/>
        <v>1.3333333333333333</v>
      </c>
      <c r="Q49" s="33">
        <f t="shared" si="5"/>
        <v>0.16666666666666666</v>
      </c>
      <c r="R49" s="33">
        <f t="shared" si="9"/>
        <v>1.2</v>
      </c>
      <c r="S49" s="33">
        <f t="shared" si="10"/>
        <v>1.0909090909090908</v>
      </c>
      <c r="T49" s="33">
        <f t="shared" si="11"/>
        <v>0.75</v>
      </c>
      <c r="U49" s="33">
        <f t="shared" si="6"/>
        <v>0.75</v>
      </c>
      <c r="V49" s="34">
        <f t="shared" si="12"/>
        <v>0.75</v>
      </c>
      <c r="W49" s="35">
        <f t="shared" si="7"/>
        <v>0.8648648648648649</v>
      </c>
      <c r="X49" s="33">
        <v>1.5945945945945945</v>
      </c>
      <c r="Y49" s="56">
        <v>1.0512820512820513</v>
      </c>
      <c r="Z49" s="136">
        <v>1.1183510638297873</v>
      </c>
      <c r="AA49" s="137">
        <v>1.113821138211382</v>
      </c>
      <c r="AB49" s="38">
        <v>1.0390857899966877</v>
      </c>
    </row>
    <row r="50" spans="1:28" s="150" customFormat="1" ht="13.5" customHeight="1">
      <c r="A50" s="353"/>
      <c r="B50" s="134" t="s">
        <v>45</v>
      </c>
      <c r="C50" s="78">
        <v>2</v>
      </c>
      <c r="D50" s="79">
        <v>5</v>
      </c>
      <c r="E50" s="79">
        <v>0</v>
      </c>
      <c r="F50" s="79">
        <v>30</v>
      </c>
      <c r="G50" s="79">
        <v>9</v>
      </c>
      <c r="H50" s="79">
        <v>15</v>
      </c>
      <c r="I50" s="80">
        <v>4</v>
      </c>
      <c r="J50" s="26">
        <v>65</v>
      </c>
      <c r="K50" s="79">
        <v>84</v>
      </c>
      <c r="L50" s="80">
        <v>45</v>
      </c>
      <c r="M50" s="78">
        <v>3514</v>
      </c>
      <c r="N50" s="79">
        <v>3872</v>
      </c>
      <c r="O50" s="135">
        <v>3551</v>
      </c>
      <c r="P50" s="32">
        <f t="shared" si="8"/>
        <v>0.6666666666666666</v>
      </c>
      <c r="Q50" s="33">
        <f t="shared" si="5"/>
        <v>0.8333333333333334</v>
      </c>
      <c r="R50" s="33">
        <f t="shared" si="9"/>
        <v>0</v>
      </c>
      <c r="S50" s="33">
        <f t="shared" si="10"/>
        <v>2.727272727272727</v>
      </c>
      <c r="T50" s="33">
        <f t="shared" si="11"/>
        <v>2.25</v>
      </c>
      <c r="U50" s="33">
        <f t="shared" si="6"/>
        <v>3.75</v>
      </c>
      <c r="V50" s="34">
        <f t="shared" si="12"/>
        <v>1</v>
      </c>
      <c r="W50" s="35">
        <f t="shared" si="7"/>
        <v>1.7567567567567568</v>
      </c>
      <c r="X50" s="33">
        <v>2.27027027027027</v>
      </c>
      <c r="Y50" s="56">
        <v>1.1538461538461537</v>
      </c>
      <c r="Z50" s="136">
        <v>1.1662794556920013</v>
      </c>
      <c r="AA50" s="137">
        <v>1.2608270921523934</v>
      </c>
      <c r="AB50" s="138">
        <v>1.1762172904935408</v>
      </c>
    </row>
    <row r="51" spans="1:28" s="150" customFormat="1" ht="13.5" customHeight="1">
      <c r="A51" s="353"/>
      <c r="B51" s="134" t="s">
        <v>46</v>
      </c>
      <c r="C51" s="78">
        <v>4</v>
      </c>
      <c r="D51" s="79">
        <v>4</v>
      </c>
      <c r="E51" s="79">
        <v>2</v>
      </c>
      <c r="F51" s="79">
        <v>18</v>
      </c>
      <c r="G51" s="79">
        <v>7</v>
      </c>
      <c r="H51" s="79">
        <v>12</v>
      </c>
      <c r="I51" s="80">
        <v>3</v>
      </c>
      <c r="J51" s="26">
        <v>50</v>
      </c>
      <c r="K51" s="79">
        <v>80</v>
      </c>
      <c r="L51" s="80">
        <v>54</v>
      </c>
      <c r="M51" s="78">
        <v>4239</v>
      </c>
      <c r="N51" s="79">
        <v>4722</v>
      </c>
      <c r="O51" s="135">
        <v>3914</v>
      </c>
      <c r="P51" s="32">
        <f t="shared" si="8"/>
        <v>1.3333333333333333</v>
      </c>
      <c r="Q51" s="33">
        <f t="shared" si="5"/>
        <v>0.6666666666666666</v>
      </c>
      <c r="R51" s="33">
        <f t="shared" si="9"/>
        <v>0.4</v>
      </c>
      <c r="S51" s="33">
        <f t="shared" si="10"/>
        <v>1.6363636363636365</v>
      </c>
      <c r="T51" s="33">
        <f t="shared" si="11"/>
        <v>1.75</v>
      </c>
      <c r="U51" s="33">
        <f t="shared" si="6"/>
        <v>3</v>
      </c>
      <c r="V51" s="34">
        <f t="shared" si="12"/>
        <v>0.75</v>
      </c>
      <c r="W51" s="35">
        <f t="shared" si="7"/>
        <v>1.3513513513513513</v>
      </c>
      <c r="X51" s="33">
        <v>2.1621621621621623</v>
      </c>
      <c r="Y51" s="34">
        <v>1.3846153846153846</v>
      </c>
      <c r="Z51" s="136">
        <v>1.4064366290643664</v>
      </c>
      <c r="AA51" s="137">
        <v>1.5361093038386466</v>
      </c>
      <c r="AB51" s="138">
        <v>1.2964557800596224</v>
      </c>
    </row>
    <row r="52" spans="1:28" s="150" customFormat="1" ht="13.5" customHeight="1">
      <c r="A52" s="354"/>
      <c r="B52" s="139" t="s">
        <v>47</v>
      </c>
      <c r="C52" s="81">
        <v>4</v>
      </c>
      <c r="D52" s="82">
        <v>5</v>
      </c>
      <c r="E52" s="82">
        <v>3</v>
      </c>
      <c r="F52" s="82">
        <v>38</v>
      </c>
      <c r="G52" s="82">
        <v>8</v>
      </c>
      <c r="H52" s="82">
        <v>18</v>
      </c>
      <c r="I52" s="83">
        <v>10</v>
      </c>
      <c r="J52" s="40">
        <v>86</v>
      </c>
      <c r="K52" s="82">
        <v>132</v>
      </c>
      <c r="L52" s="83">
        <v>52</v>
      </c>
      <c r="M52" s="81">
        <v>5211</v>
      </c>
      <c r="N52" s="82">
        <v>5827</v>
      </c>
      <c r="O52" s="140">
        <v>4325</v>
      </c>
      <c r="P52" s="46">
        <f t="shared" si="8"/>
        <v>1.3333333333333333</v>
      </c>
      <c r="Q52" s="47">
        <f t="shared" si="5"/>
        <v>0.8333333333333334</v>
      </c>
      <c r="R52" s="47">
        <f t="shared" si="9"/>
        <v>0.6</v>
      </c>
      <c r="S52" s="47">
        <f t="shared" si="10"/>
        <v>3.4545454545454546</v>
      </c>
      <c r="T52" s="47">
        <f t="shared" si="11"/>
        <v>2</v>
      </c>
      <c r="U52" s="47">
        <f t="shared" si="6"/>
        <v>4.5</v>
      </c>
      <c r="V52" s="48">
        <f t="shared" si="12"/>
        <v>2.5</v>
      </c>
      <c r="W52" s="49">
        <f t="shared" si="7"/>
        <v>2.324324324324324</v>
      </c>
      <c r="X52" s="47">
        <v>3.5675675675675675</v>
      </c>
      <c r="Y52" s="48">
        <v>1.3333333333333333</v>
      </c>
      <c r="Z52" s="141">
        <v>1.7283582089552239</v>
      </c>
      <c r="AA52" s="142">
        <v>1.894959349593496</v>
      </c>
      <c r="AB52" s="143">
        <v>1.4325935740311362</v>
      </c>
    </row>
    <row r="53" spans="1:28" s="150" customFormat="1" ht="13.5" customHeight="1">
      <c r="A53" s="352">
        <v>12</v>
      </c>
      <c r="B53" s="134" t="s">
        <v>48</v>
      </c>
      <c r="C53" s="78">
        <v>2</v>
      </c>
      <c r="D53" s="79">
        <v>9</v>
      </c>
      <c r="E53" s="79">
        <v>2</v>
      </c>
      <c r="F53" s="79">
        <v>38</v>
      </c>
      <c r="G53" s="79">
        <v>9</v>
      </c>
      <c r="H53" s="79">
        <v>21</v>
      </c>
      <c r="I53" s="80">
        <v>3</v>
      </c>
      <c r="J53" s="26">
        <v>84</v>
      </c>
      <c r="K53" s="79">
        <v>106</v>
      </c>
      <c r="L53" s="80">
        <v>44</v>
      </c>
      <c r="M53" s="78">
        <v>5713</v>
      </c>
      <c r="N53" s="79">
        <v>6061</v>
      </c>
      <c r="O53" s="135">
        <v>5611</v>
      </c>
      <c r="P53" s="32">
        <f t="shared" si="8"/>
        <v>0.6666666666666666</v>
      </c>
      <c r="Q53" s="33">
        <f t="shared" si="5"/>
        <v>1.5</v>
      </c>
      <c r="R53" s="33">
        <f t="shared" si="9"/>
        <v>0.4</v>
      </c>
      <c r="S53" s="33">
        <f t="shared" si="10"/>
        <v>3.4545454545454546</v>
      </c>
      <c r="T53" s="33">
        <f t="shared" si="11"/>
        <v>2.25</v>
      </c>
      <c r="U53" s="33">
        <f t="shared" si="6"/>
        <v>5.25</v>
      </c>
      <c r="V53" s="223">
        <f t="shared" si="12"/>
        <v>0.75</v>
      </c>
      <c r="W53" s="35">
        <f t="shared" si="7"/>
        <v>2.27027027027027</v>
      </c>
      <c r="X53" s="33">
        <v>2.864864864864865</v>
      </c>
      <c r="Y53" s="34">
        <v>1.1282051282051282</v>
      </c>
      <c r="Z53" s="136">
        <v>1.8929754804506296</v>
      </c>
      <c r="AA53" s="137">
        <v>1.9723397331597787</v>
      </c>
      <c r="AB53" s="138">
        <v>1.858562437893342</v>
      </c>
    </row>
    <row r="54" spans="1:28" s="150" customFormat="1" ht="13.5" customHeight="1">
      <c r="A54" s="353"/>
      <c r="B54" s="134" t="s">
        <v>49</v>
      </c>
      <c r="C54" s="78">
        <v>8</v>
      </c>
      <c r="D54" s="79">
        <v>7</v>
      </c>
      <c r="E54" s="79">
        <v>2</v>
      </c>
      <c r="F54" s="79">
        <v>32</v>
      </c>
      <c r="G54" s="79">
        <v>10</v>
      </c>
      <c r="H54" s="79">
        <v>13</v>
      </c>
      <c r="I54" s="80">
        <v>17</v>
      </c>
      <c r="J54" s="26">
        <v>89</v>
      </c>
      <c r="K54" s="79">
        <v>165</v>
      </c>
      <c r="L54" s="80">
        <v>75</v>
      </c>
      <c r="M54" s="78">
        <v>7351</v>
      </c>
      <c r="N54" s="79">
        <v>7903</v>
      </c>
      <c r="O54" s="135">
        <v>5647</v>
      </c>
      <c r="P54" s="32">
        <f t="shared" si="8"/>
        <v>2.6666666666666665</v>
      </c>
      <c r="Q54" s="33">
        <f t="shared" si="5"/>
        <v>1.1666666666666667</v>
      </c>
      <c r="R54" s="33">
        <f t="shared" si="9"/>
        <v>0.4</v>
      </c>
      <c r="S54" s="33">
        <f t="shared" si="10"/>
        <v>2.909090909090909</v>
      </c>
      <c r="T54" s="33">
        <f t="shared" si="11"/>
        <v>2.5</v>
      </c>
      <c r="U54" s="33">
        <f t="shared" si="6"/>
        <v>3.25</v>
      </c>
      <c r="V54" s="34">
        <f t="shared" si="12"/>
        <v>4.25</v>
      </c>
      <c r="W54" s="35">
        <f t="shared" si="7"/>
        <v>2.4054054054054053</v>
      </c>
      <c r="X54" s="33">
        <v>4.45945945945946</v>
      </c>
      <c r="Y54" s="34">
        <v>1.9230769230769231</v>
      </c>
      <c r="Z54" s="136">
        <v>2.43169037380086</v>
      </c>
      <c r="AA54" s="137">
        <v>2.5709173715029277</v>
      </c>
      <c r="AB54" s="138">
        <v>1.8704869161974165</v>
      </c>
    </row>
    <row r="55" spans="1:28" s="150" customFormat="1" ht="13.5" customHeight="1">
      <c r="A55" s="353"/>
      <c r="B55" s="134" t="s">
        <v>50</v>
      </c>
      <c r="C55" s="78">
        <v>9</v>
      </c>
      <c r="D55" s="79">
        <v>9</v>
      </c>
      <c r="E55" s="79">
        <v>7</v>
      </c>
      <c r="F55" s="79">
        <v>41</v>
      </c>
      <c r="G55" s="79">
        <v>11</v>
      </c>
      <c r="H55" s="79">
        <v>32</v>
      </c>
      <c r="I55" s="80">
        <v>11</v>
      </c>
      <c r="J55" s="26">
        <v>120</v>
      </c>
      <c r="K55" s="79">
        <v>130</v>
      </c>
      <c r="L55" s="80">
        <v>54</v>
      </c>
      <c r="M55" s="78">
        <v>6601</v>
      </c>
      <c r="N55" s="79">
        <v>7204</v>
      </c>
      <c r="O55" s="135">
        <v>7077</v>
      </c>
      <c r="P55" s="32">
        <f t="shared" si="8"/>
        <v>3</v>
      </c>
      <c r="Q55" s="33">
        <f t="shared" si="5"/>
        <v>1.5</v>
      </c>
      <c r="R55" s="33">
        <f t="shared" si="9"/>
        <v>1.4</v>
      </c>
      <c r="S55" s="33">
        <f t="shared" si="10"/>
        <v>3.727272727272727</v>
      </c>
      <c r="T55" s="33">
        <f t="shared" si="11"/>
        <v>2.75</v>
      </c>
      <c r="U55" s="33">
        <f t="shared" si="6"/>
        <v>8</v>
      </c>
      <c r="V55" s="34">
        <f t="shared" si="12"/>
        <v>2.75</v>
      </c>
      <c r="W55" s="35">
        <f t="shared" si="7"/>
        <v>3.2432432432432434</v>
      </c>
      <c r="X55" s="33">
        <v>3.5135135135135136</v>
      </c>
      <c r="Y55" s="34">
        <v>1.3846153846153846</v>
      </c>
      <c r="Z55" s="136">
        <v>2.192294918631684</v>
      </c>
      <c r="AA55" s="137">
        <v>2.348109517601043</v>
      </c>
      <c r="AB55" s="138">
        <v>2.3441536932759193</v>
      </c>
    </row>
    <row r="56" spans="1:28" s="150" customFormat="1" ht="13.5" customHeight="1">
      <c r="A56" s="353"/>
      <c r="B56" s="134" t="s">
        <v>51</v>
      </c>
      <c r="C56" s="78">
        <v>8</v>
      </c>
      <c r="D56" s="79">
        <v>14</v>
      </c>
      <c r="E56" s="79">
        <v>3</v>
      </c>
      <c r="F56" s="79">
        <v>43</v>
      </c>
      <c r="G56" s="79">
        <v>24</v>
      </c>
      <c r="H56" s="79">
        <v>27</v>
      </c>
      <c r="I56" s="80">
        <v>31</v>
      </c>
      <c r="J56" s="26">
        <v>150</v>
      </c>
      <c r="K56" s="79">
        <v>131</v>
      </c>
      <c r="L56" s="80">
        <v>122</v>
      </c>
      <c r="M56" s="78">
        <v>8725</v>
      </c>
      <c r="N56" s="79">
        <v>7061</v>
      </c>
      <c r="O56" s="135">
        <v>7212</v>
      </c>
      <c r="P56" s="32">
        <f t="shared" si="8"/>
        <v>2.6666666666666665</v>
      </c>
      <c r="Q56" s="33">
        <f t="shared" si="5"/>
        <v>2.3333333333333335</v>
      </c>
      <c r="R56" s="33">
        <f t="shared" si="9"/>
        <v>0.6</v>
      </c>
      <c r="S56" s="33">
        <f t="shared" si="10"/>
        <v>3.909090909090909</v>
      </c>
      <c r="T56" s="33">
        <f t="shared" si="11"/>
        <v>6</v>
      </c>
      <c r="U56" s="33">
        <f t="shared" si="6"/>
        <v>6.75</v>
      </c>
      <c r="V56" s="34">
        <f t="shared" si="12"/>
        <v>7.75</v>
      </c>
      <c r="W56" s="35">
        <f t="shared" si="7"/>
        <v>4.054054054054054</v>
      </c>
      <c r="X56" s="33">
        <v>3.5405405405405403</v>
      </c>
      <c r="Y56" s="34">
        <v>3.128205128205128</v>
      </c>
      <c r="Z56" s="136">
        <v>2.9676870748299318</v>
      </c>
      <c r="AA56" s="137">
        <v>2.3188834154351396</v>
      </c>
      <c r="AB56" s="138">
        <v>2.3888704869161974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57</v>
      </c>
      <c r="M57" s="230"/>
      <c r="N57" s="312"/>
      <c r="O57" s="310">
        <v>6061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1.4615384615384615</v>
      </c>
      <c r="Z57" s="235"/>
      <c r="AA57" s="265"/>
      <c r="AB57" s="313">
        <v>2.0076184166942697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326</v>
      </c>
      <c r="D58" s="93">
        <f t="shared" si="13"/>
        <v>619</v>
      </c>
      <c r="E58" s="93">
        <f t="shared" si="13"/>
        <v>460</v>
      </c>
      <c r="F58" s="93">
        <f t="shared" si="13"/>
        <v>1138</v>
      </c>
      <c r="G58" s="93">
        <f t="shared" si="13"/>
        <v>461</v>
      </c>
      <c r="H58" s="93">
        <f t="shared" si="13"/>
        <v>614</v>
      </c>
      <c r="I58" s="94">
        <f t="shared" si="13"/>
        <v>627</v>
      </c>
      <c r="J58" s="220">
        <f>SUM(C58:I58)</f>
        <v>4245</v>
      </c>
      <c r="K58" s="93">
        <v>3171</v>
      </c>
      <c r="L58" s="94">
        <v>3982</v>
      </c>
      <c r="M58" s="92">
        <v>264526</v>
      </c>
      <c r="N58" s="93">
        <v>242296</v>
      </c>
      <c r="O58" s="151">
        <f>SUM(O5:O57)</f>
        <v>245941</v>
      </c>
      <c r="P58" s="98">
        <f>C58/3</f>
        <v>108.66666666666667</v>
      </c>
      <c r="Q58" s="99">
        <f t="shared" si="5"/>
        <v>103.16666666666667</v>
      </c>
      <c r="R58" s="99">
        <f>E58/5</f>
        <v>92</v>
      </c>
      <c r="S58" s="99">
        <f>F58/11</f>
        <v>103.45454545454545</v>
      </c>
      <c r="T58" s="99">
        <f>G58/4</f>
        <v>115.25</v>
      </c>
      <c r="U58" s="99">
        <f t="shared" si="6"/>
        <v>153.5</v>
      </c>
      <c r="V58" s="152">
        <f>I58/4</f>
        <v>156.75</v>
      </c>
      <c r="W58" s="101">
        <f t="shared" si="7"/>
        <v>114.72972972972973</v>
      </c>
      <c r="X58" s="99">
        <v>84.15453915453915</v>
      </c>
      <c r="Y58" s="100">
        <v>102.1025641025641</v>
      </c>
      <c r="Z58" s="101">
        <f>SUM(Z5:Z57)</f>
        <v>87.91295646886964</v>
      </c>
      <c r="AA58" s="99">
        <v>79.05252854812397</v>
      </c>
      <c r="AB58" s="152">
        <f>SUM(AB5:AB57)</f>
        <v>81.464392182842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AB60"/>
  <sheetViews>
    <sheetView showZeros="0" zoomScale="68" zoomScaleNormal="68" workbookViewId="0" topLeftCell="A19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/>
      <c r="F5" s="13">
        <v>1</v>
      </c>
      <c r="G5" s="13">
        <v>2</v>
      </c>
      <c r="H5" s="13"/>
      <c r="I5" s="14"/>
      <c r="J5" s="12">
        <v>3</v>
      </c>
      <c r="K5" s="13">
        <v>4</v>
      </c>
      <c r="L5" s="256">
        <v>6</v>
      </c>
      <c r="M5" s="277">
        <v>207</v>
      </c>
      <c r="N5" s="75">
        <v>552</v>
      </c>
      <c r="O5" s="17">
        <v>187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</v>
      </c>
      <c r="S5" s="19">
        <f aca="true" t="shared" si="2" ref="S5:S36">F5/11</f>
        <v>0.09090909090909091</v>
      </c>
      <c r="T5" s="19">
        <f aca="true" t="shared" si="3" ref="T5:T36">G5/4</f>
        <v>0.5</v>
      </c>
      <c r="U5" s="19">
        <f>H5/4</f>
        <v>0</v>
      </c>
      <c r="V5" s="20">
        <f aca="true" t="shared" si="4" ref="V5:V36">I5/4</f>
        <v>0</v>
      </c>
      <c r="W5" s="21">
        <f>J5/37</f>
        <v>0.08108108108108109</v>
      </c>
      <c r="X5" s="19">
        <v>0.10256410256410256</v>
      </c>
      <c r="Y5" s="258">
        <v>0.15384615384615385</v>
      </c>
      <c r="Z5" s="131">
        <v>0.06872509960159362</v>
      </c>
      <c r="AA5" s="132">
        <v>0.18098360655737705</v>
      </c>
      <c r="AB5" s="24">
        <v>0.0625836680053547</v>
      </c>
    </row>
    <row r="6" spans="1:28" s="119" customFormat="1" ht="13.5" customHeight="1">
      <c r="A6" s="353"/>
      <c r="B6" s="134" t="s">
        <v>1</v>
      </c>
      <c r="C6" s="26"/>
      <c r="D6" s="27"/>
      <c r="E6" s="27"/>
      <c r="F6" s="27">
        <v>6</v>
      </c>
      <c r="G6" s="27"/>
      <c r="H6" s="27">
        <v>1</v>
      </c>
      <c r="I6" s="28"/>
      <c r="J6" s="26">
        <v>7</v>
      </c>
      <c r="K6" s="27">
        <v>5</v>
      </c>
      <c r="L6" s="257">
        <v>4</v>
      </c>
      <c r="M6" s="278">
        <v>242</v>
      </c>
      <c r="N6" s="79">
        <v>523</v>
      </c>
      <c r="O6" s="31">
        <v>219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</v>
      </c>
      <c r="S6" s="33">
        <f t="shared" si="2"/>
        <v>0.5454545454545454</v>
      </c>
      <c r="T6" s="33">
        <f t="shared" si="3"/>
        <v>0</v>
      </c>
      <c r="U6" s="33">
        <f aca="true" t="shared" si="6" ref="U6:U58">H6/4</f>
        <v>0.25</v>
      </c>
      <c r="V6" s="34">
        <f t="shared" si="4"/>
        <v>0</v>
      </c>
      <c r="W6" s="35">
        <f aca="true" t="shared" si="7" ref="W6:W58">J6/37</f>
        <v>0.1891891891891892</v>
      </c>
      <c r="X6" s="33">
        <v>0.1282051282051282</v>
      </c>
      <c r="Y6" s="56">
        <v>0.10256410256410256</v>
      </c>
      <c r="Z6" s="136">
        <v>0.07952678278015117</v>
      </c>
      <c r="AA6" s="137">
        <v>0.17141920681743691</v>
      </c>
      <c r="AB6" s="38">
        <v>0.072588664235996</v>
      </c>
    </row>
    <row r="7" spans="1:28" s="119" customFormat="1" ht="13.5" customHeight="1">
      <c r="A7" s="353"/>
      <c r="B7" s="134" t="s">
        <v>2</v>
      </c>
      <c r="C7" s="26"/>
      <c r="D7" s="27">
        <v>1</v>
      </c>
      <c r="E7" s="27">
        <v>1</v>
      </c>
      <c r="F7" s="27">
        <v>3</v>
      </c>
      <c r="G7" s="27">
        <v>1</v>
      </c>
      <c r="H7" s="27"/>
      <c r="I7" s="28"/>
      <c r="J7" s="26">
        <v>6</v>
      </c>
      <c r="K7" s="27">
        <v>8</v>
      </c>
      <c r="L7" s="257">
        <v>1</v>
      </c>
      <c r="M7" s="278">
        <v>238</v>
      </c>
      <c r="N7" s="79">
        <v>704</v>
      </c>
      <c r="O7" s="31">
        <v>198</v>
      </c>
      <c r="P7" s="32">
        <f t="shared" si="0"/>
        <v>0</v>
      </c>
      <c r="Q7" s="33">
        <f t="shared" si="5"/>
        <v>0.16666666666666666</v>
      </c>
      <c r="R7" s="33">
        <f t="shared" si="1"/>
        <v>0.2</v>
      </c>
      <c r="S7" s="33">
        <f t="shared" si="2"/>
        <v>0.2727272727272727</v>
      </c>
      <c r="T7" s="33">
        <f t="shared" si="3"/>
        <v>0.25</v>
      </c>
      <c r="U7" s="33">
        <f t="shared" si="6"/>
        <v>0</v>
      </c>
      <c r="V7" s="34">
        <f t="shared" si="4"/>
        <v>0</v>
      </c>
      <c r="W7" s="35">
        <f t="shared" si="7"/>
        <v>0.16216216216216217</v>
      </c>
      <c r="X7" s="33">
        <v>0.20512820512820512</v>
      </c>
      <c r="Y7" s="56">
        <v>0.02564102564102564</v>
      </c>
      <c r="Z7" s="136">
        <v>0.0782122905027933</v>
      </c>
      <c r="AA7" s="137">
        <v>0.23051735428945644</v>
      </c>
      <c r="AB7" s="38">
        <v>0.0654545454545454</v>
      </c>
    </row>
    <row r="8" spans="1:28" s="119" customFormat="1" ht="13.5" customHeight="1">
      <c r="A8" s="354"/>
      <c r="B8" s="134" t="s">
        <v>3</v>
      </c>
      <c r="C8" s="26"/>
      <c r="D8" s="27">
        <v>2</v>
      </c>
      <c r="E8" s="27"/>
      <c r="F8" s="27">
        <v>1</v>
      </c>
      <c r="G8" s="27">
        <v>1</v>
      </c>
      <c r="H8" s="27">
        <v>2</v>
      </c>
      <c r="I8" s="28"/>
      <c r="J8" s="26">
        <v>6</v>
      </c>
      <c r="K8" s="27">
        <v>7</v>
      </c>
      <c r="L8" s="257">
        <v>1</v>
      </c>
      <c r="M8" s="278">
        <v>267</v>
      </c>
      <c r="N8" s="79">
        <v>762</v>
      </c>
      <c r="O8" s="31">
        <v>233</v>
      </c>
      <c r="P8" s="32">
        <f t="shared" si="0"/>
        <v>0</v>
      </c>
      <c r="Q8" s="33">
        <f t="shared" si="5"/>
        <v>0.3333333333333333</v>
      </c>
      <c r="R8" s="33">
        <f t="shared" si="1"/>
        <v>0</v>
      </c>
      <c r="S8" s="33">
        <f t="shared" si="2"/>
        <v>0.09090909090909091</v>
      </c>
      <c r="T8" s="33">
        <f t="shared" si="3"/>
        <v>0.25</v>
      </c>
      <c r="U8" s="33">
        <f t="shared" si="6"/>
        <v>0.5</v>
      </c>
      <c r="V8" s="34">
        <f t="shared" si="4"/>
        <v>0</v>
      </c>
      <c r="W8" s="35">
        <f t="shared" si="7"/>
        <v>0.16216216216216217</v>
      </c>
      <c r="X8" s="33">
        <v>0.1794871794871795</v>
      </c>
      <c r="Y8" s="56">
        <v>0.02564102564102564</v>
      </c>
      <c r="Z8" s="136">
        <v>0.08774235951363786</v>
      </c>
      <c r="AA8" s="137">
        <v>0.24950884086444008</v>
      </c>
      <c r="AB8" s="38">
        <v>0.0770502645502645</v>
      </c>
    </row>
    <row r="9" spans="1:28" s="119" customFormat="1" ht="13.5" customHeight="1">
      <c r="A9" s="352">
        <v>2</v>
      </c>
      <c r="B9" s="144" t="s">
        <v>4</v>
      </c>
      <c r="C9" s="219"/>
      <c r="D9" s="261">
        <v>2</v>
      </c>
      <c r="E9" s="261"/>
      <c r="F9" s="261">
        <v>1</v>
      </c>
      <c r="G9" s="261"/>
      <c r="H9" s="261">
        <v>1</v>
      </c>
      <c r="I9" s="262"/>
      <c r="J9" s="219">
        <v>4</v>
      </c>
      <c r="K9" s="261">
        <v>3</v>
      </c>
      <c r="L9" s="263">
        <v>0</v>
      </c>
      <c r="M9" s="279">
        <v>245</v>
      </c>
      <c r="N9" s="86">
        <v>578</v>
      </c>
      <c r="O9" s="69">
        <v>242</v>
      </c>
      <c r="P9" s="88">
        <f t="shared" si="0"/>
        <v>0</v>
      </c>
      <c r="Q9" s="89">
        <f t="shared" si="5"/>
        <v>0.3333333333333333</v>
      </c>
      <c r="R9" s="89">
        <f t="shared" si="1"/>
        <v>0</v>
      </c>
      <c r="S9" s="89">
        <f t="shared" si="2"/>
        <v>0.09090909090909091</v>
      </c>
      <c r="T9" s="89">
        <f t="shared" si="3"/>
        <v>0</v>
      </c>
      <c r="U9" s="89">
        <f t="shared" si="6"/>
        <v>0.25</v>
      </c>
      <c r="V9" s="90">
        <f t="shared" si="4"/>
        <v>0</v>
      </c>
      <c r="W9" s="91">
        <f t="shared" si="7"/>
        <v>0.10810810810810811</v>
      </c>
      <c r="X9" s="89">
        <v>0.07692307692307693</v>
      </c>
      <c r="Y9" s="71">
        <v>0</v>
      </c>
      <c r="Z9" s="147">
        <v>0.08053911900065747</v>
      </c>
      <c r="AA9" s="148">
        <v>0.18944608325139298</v>
      </c>
      <c r="AB9" s="59">
        <v>0.0800794176042356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/>
      <c r="G10" s="30"/>
      <c r="H10" s="30"/>
      <c r="I10" s="54"/>
      <c r="J10" s="26"/>
      <c r="K10" s="30">
        <v>9</v>
      </c>
      <c r="L10" s="54">
        <v>0</v>
      </c>
      <c r="M10" s="280">
        <v>218</v>
      </c>
      <c r="N10" s="30">
        <v>542</v>
      </c>
      <c r="O10" s="31">
        <v>194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</v>
      </c>
      <c r="T10" s="33">
        <f t="shared" si="3"/>
        <v>0</v>
      </c>
      <c r="U10" s="33">
        <f t="shared" si="6"/>
        <v>0</v>
      </c>
      <c r="V10" s="223">
        <f t="shared" si="4"/>
        <v>0</v>
      </c>
      <c r="W10" s="35">
        <f t="shared" si="7"/>
        <v>0</v>
      </c>
      <c r="X10" s="55">
        <v>0.23076923076923078</v>
      </c>
      <c r="Y10" s="56">
        <v>0</v>
      </c>
      <c r="Z10" s="36">
        <v>0.071686945083854</v>
      </c>
      <c r="AA10" s="37">
        <v>0.17770491803278687</v>
      </c>
      <c r="AB10" s="38">
        <v>0.0641534391534391</v>
      </c>
    </row>
    <row r="11" spans="1:28" s="145" customFormat="1" ht="13.5" customHeight="1">
      <c r="A11" s="353"/>
      <c r="B11" s="134" t="s">
        <v>6</v>
      </c>
      <c r="C11" s="29"/>
      <c r="D11" s="30"/>
      <c r="E11" s="30"/>
      <c r="F11" s="30">
        <v>1</v>
      </c>
      <c r="G11" s="30"/>
      <c r="H11" s="30">
        <v>1</v>
      </c>
      <c r="I11" s="54"/>
      <c r="J11" s="26">
        <v>2</v>
      </c>
      <c r="K11" s="30">
        <v>17</v>
      </c>
      <c r="L11" s="54">
        <v>1</v>
      </c>
      <c r="M11" s="280">
        <v>250</v>
      </c>
      <c r="N11" s="30">
        <v>552</v>
      </c>
      <c r="O11" s="31">
        <v>184</v>
      </c>
      <c r="P11" s="32">
        <f t="shared" si="0"/>
        <v>0</v>
      </c>
      <c r="Q11" s="33">
        <f t="shared" si="5"/>
        <v>0</v>
      </c>
      <c r="R11" s="33">
        <f t="shared" si="1"/>
        <v>0</v>
      </c>
      <c r="S11" s="33">
        <f t="shared" si="2"/>
        <v>0.09090909090909091</v>
      </c>
      <c r="T11" s="33">
        <f t="shared" si="3"/>
        <v>0</v>
      </c>
      <c r="U11" s="33">
        <f t="shared" si="6"/>
        <v>0.25</v>
      </c>
      <c r="V11" s="223">
        <f t="shared" si="4"/>
        <v>0</v>
      </c>
      <c r="W11" s="35">
        <f t="shared" si="7"/>
        <v>0.05405405405405406</v>
      </c>
      <c r="X11" s="55">
        <v>0.4358974358974359</v>
      </c>
      <c r="Y11" s="56">
        <v>0.02564102564102564</v>
      </c>
      <c r="Z11" s="36">
        <v>0.08223684210526316</v>
      </c>
      <c r="AA11" s="37">
        <v>0.18086500655307994</v>
      </c>
      <c r="AB11" s="38">
        <v>0.0608264462809917</v>
      </c>
    </row>
    <row r="12" spans="1:28" s="145" customFormat="1" ht="13.5" customHeight="1">
      <c r="A12" s="354"/>
      <c r="B12" s="139" t="s">
        <v>7</v>
      </c>
      <c r="C12" s="43"/>
      <c r="D12" s="44"/>
      <c r="E12" s="44"/>
      <c r="F12" s="44">
        <v>1</v>
      </c>
      <c r="G12" s="44"/>
      <c r="H12" s="44"/>
      <c r="I12" s="62"/>
      <c r="J12" s="40">
        <v>1</v>
      </c>
      <c r="K12" s="44">
        <v>12</v>
      </c>
      <c r="L12" s="62">
        <v>0</v>
      </c>
      <c r="M12" s="281">
        <v>259</v>
      </c>
      <c r="N12" s="44">
        <v>516</v>
      </c>
      <c r="O12" s="45">
        <v>169</v>
      </c>
      <c r="P12" s="46">
        <f t="shared" si="0"/>
        <v>0</v>
      </c>
      <c r="Q12" s="47">
        <f t="shared" si="5"/>
        <v>0</v>
      </c>
      <c r="R12" s="47">
        <f t="shared" si="1"/>
        <v>0</v>
      </c>
      <c r="S12" s="47">
        <f t="shared" si="2"/>
        <v>0.09090909090909091</v>
      </c>
      <c r="T12" s="47">
        <f t="shared" si="3"/>
        <v>0</v>
      </c>
      <c r="U12" s="47">
        <f t="shared" si="6"/>
        <v>0</v>
      </c>
      <c r="V12" s="224">
        <f t="shared" si="4"/>
        <v>0</v>
      </c>
      <c r="W12" s="49">
        <f t="shared" si="7"/>
        <v>0.02702702702702703</v>
      </c>
      <c r="X12" s="63">
        <v>0.3076923076923077</v>
      </c>
      <c r="Y12" s="64">
        <v>0</v>
      </c>
      <c r="Z12" s="50">
        <v>0.08516935218678066</v>
      </c>
      <c r="AA12" s="51">
        <v>0.16912487708947885</v>
      </c>
      <c r="AB12" s="52">
        <v>0.0559047304002646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>
        <v>2</v>
      </c>
      <c r="G13" s="30">
        <v>1</v>
      </c>
      <c r="H13" s="30"/>
      <c r="I13" s="54"/>
      <c r="J13" s="26">
        <v>3</v>
      </c>
      <c r="K13" s="30">
        <v>10</v>
      </c>
      <c r="L13" s="54">
        <v>3</v>
      </c>
      <c r="M13" s="280">
        <v>330</v>
      </c>
      <c r="N13" s="30">
        <v>450</v>
      </c>
      <c r="O13" s="31">
        <v>188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0.18181818181818182</v>
      </c>
      <c r="T13" s="33">
        <f t="shared" si="3"/>
        <v>0.25</v>
      </c>
      <c r="U13" s="33">
        <f t="shared" si="6"/>
        <v>0</v>
      </c>
      <c r="V13" s="223">
        <f t="shared" si="4"/>
        <v>0</v>
      </c>
      <c r="W13" s="35">
        <f t="shared" si="7"/>
        <v>0.08108108108108109</v>
      </c>
      <c r="X13" s="55">
        <v>0.2564102564102564</v>
      </c>
      <c r="Y13" s="56">
        <v>0.07692307692307693</v>
      </c>
      <c r="Z13" s="36">
        <v>0.10848126232741617</v>
      </c>
      <c r="AA13" s="37">
        <v>0.1474442988204456</v>
      </c>
      <c r="AB13" s="38">
        <v>0.0621898776050281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/>
      <c r="F14" s="30"/>
      <c r="G14" s="30"/>
      <c r="H14" s="30">
        <v>2</v>
      </c>
      <c r="I14" s="54">
        <v>1</v>
      </c>
      <c r="J14" s="26">
        <v>3</v>
      </c>
      <c r="K14" s="30">
        <v>17</v>
      </c>
      <c r="L14" s="54">
        <v>0</v>
      </c>
      <c r="M14" s="280">
        <v>297</v>
      </c>
      <c r="N14" s="30">
        <v>456</v>
      </c>
      <c r="O14" s="31">
        <v>157</v>
      </c>
      <c r="P14" s="32">
        <f t="shared" si="0"/>
        <v>0</v>
      </c>
      <c r="Q14" s="33">
        <f t="shared" si="5"/>
        <v>0</v>
      </c>
      <c r="R14" s="33">
        <f t="shared" si="1"/>
        <v>0</v>
      </c>
      <c r="S14" s="33">
        <f t="shared" si="2"/>
        <v>0</v>
      </c>
      <c r="T14" s="33">
        <f t="shared" si="3"/>
        <v>0</v>
      </c>
      <c r="U14" s="33">
        <f t="shared" si="6"/>
        <v>0.5</v>
      </c>
      <c r="V14" s="34">
        <f t="shared" si="4"/>
        <v>0.25</v>
      </c>
      <c r="W14" s="35">
        <f t="shared" si="7"/>
        <v>0.08108108108108109</v>
      </c>
      <c r="X14" s="55">
        <v>0.4358974358974359</v>
      </c>
      <c r="Y14" s="56">
        <v>0</v>
      </c>
      <c r="Z14" s="36">
        <v>0.09763313609467456</v>
      </c>
      <c r="AA14" s="37">
        <v>0.14941022280471822</v>
      </c>
      <c r="AB14" s="38">
        <v>0.0519523494374586</v>
      </c>
    </row>
    <row r="15" spans="1:28" s="145" customFormat="1" ht="13.5" customHeight="1">
      <c r="A15" s="353"/>
      <c r="B15" s="134" t="s">
        <v>10</v>
      </c>
      <c r="C15" s="29"/>
      <c r="D15" s="30"/>
      <c r="E15" s="30"/>
      <c r="F15" s="30">
        <v>1</v>
      </c>
      <c r="G15" s="30"/>
      <c r="H15" s="30"/>
      <c r="I15" s="54"/>
      <c r="J15" s="26">
        <v>1</v>
      </c>
      <c r="K15" s="30">
        <v>18</v>
      </c>
      <c r="L15" s="54">
        <v>3</v>
      </c>
      <c r="M15" s="280">
        <v>293</v>
      </c>
      <c r="N15" s="30">
        <v>466</v>
      </c>
      <c r="O15" s="31">
        <v>148</v>
      </c>
      <c r="P15" s="32">
        <f t="shared" si="0"/>
        <v>0</v>
      </c>
      <c r="Q15" s="33">
        <f t="shared" si="5"/>
        <v>0</v>
      </c>
      <c r="R15" s="33">
        <f t="shared" si="1"/>
        <v>0</v>
      </c>
      <c r="S15" s="33">
        <f t="shared" si="2"/>
        <v>0.09090909090909091</v>
      </c>
      <c r="T15" s="33">
        <f t="shared" si="3"/>
        <v>0</v>
      </c>
      <c r="U15" s="33">
        <f t="shared" si="6"/>
        <v>0</v>
      </c>
      <c r="V15" s="34">
        <f t="shared" si="4"/>
        <v>0</v>
      </c>
      <c r="W15" s="35">
        <f t="shared" si="7"/>
        <v>0.02702702702702703</v>
      </c>
      <c r="X15" s="55">
        <v>0.46153846153846156</v>
      </c>
      <c r="Y15" s="56">
        <v>0.07692307692307693</v>
      </c>
      <c r="Z15" s="36">
        <v>0.09641329384666009</v>
      </c>
      <c r="AA15" s="37">
        <v>0.15293731539218905</v>
      </c>
      <c r="AB15" s="38">
        <v>0.0489579887528944</v>
      </c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/>
      <c r="G16" s="30"/>
      <c r="H16" s="30"/>
      <c r="I16" s="54"/>
      <c r="J16" s="26"/>
      <c r="K16" s="30">
        <v>14</v>
      </c>
      <c r="L16" s="54">
        <v>1</v>
      </c>
      <c r="M16" s="280">
        <v>249</v>
      </c>
      <c r="N16" s="30">
        <v>449</v>
      </c>
      <c r="O16" s="31">
        <v>152</v>
      </c>
      <c r="P16" s="32">
        <f t="shared" si="0"/>
        <v>0</v>
      </c>
      <c r="Q16" s="33">
        <f t="shared" si="5"/>
        <v>0</v>
      </c>
      <c r="R16" s="33">
        <f t="shared" si="1"/>
        <v>0</v>
      </c>
      <c r="S16" s="33">
        <f t="shared" si="2"/>
        <v>0</v>
      </c>
      <c r="T16" s="33">
        <f t="shared" si="3"/>
        <v>0</v>
      </c>
      <c r="U16" s="33">
        <f t="shared" si="6"/>
        <v>0</v>
      </c>
      <c r="V16" s="34">
        <f t="shared" si="4"/>
        <v>0</v>
      </c>
      <c r="W16" s="35">
        <f t="shared" si="7"/>
        <v>0</v>
      </c>
      <c r="X16" s="55">
        <v>0.358974358974359</v>
      </c>
      <c r="Y16" s="56">
        <v>0.02564102564102564</v>
      </c>
      <c r="Z16" s="36">
        <v>0.08190789473684211</v>
      </c>
      <c r="AA16" s="37">
        <v>0.14721311475409837</v>
      </c>
      <c r="AB16" s="38">
        <v>0.0502978160158835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0</v>
      </c>
      <c r="E17" s="30">
        <v>0</v>
      </c>
      <c r="F17" s="30">
        <v>1</v>
      </c>
      <c r="G17" s="30">
        <v>0</v>
      </c>
      <c r="H17" s="30">
        <v>0</v>
      </c>
      <c r="I17" s="54">
        <v>0</v>
      </c>
      <c r="J17" s="26">
        <v>1</v>
      </c>
      <c r="K17" s="30">
        <v>16</v>
      </c>
      <c r="L17" s="54">
        <v>0</v>
      </c>
      <c r="M17" s="280">
        <v>250</v>
      </c>
      <c r="N17" s="30">
        <v>473</v>
      </c>
      <c r="O17" s="31">
        <v>165</v>
      </c>
      <c r="P17" s="32">
        <f t="shared" si="0"/>
        <v>0</v>
      </c>
      <c r="Q17" s="33">
        <f t="shared" si="5"/>
        <v>0</v>
      </c>
      <c r="R17" s="33">
        <f t="shared" si="1"/>
        <v>0</v>
      </c>
      <c r="S17" s="33">
        <f t="shared" si="2"/>
        <v>0.09090909090909091</v>
      </c>
      <c r="T17" s="33">
        <f t="shared" si="3"/>
        <v>0</v>
      </c>
      <c r="U17" s="33">
        <f t="shared" si="6"/>
        <v>0</v>
      </c>
      <c r="V17" s="34">
        <f t="shared" si="4"/>
        <v>0</v>
      </c>
      <c r="W17" s="35">
        <f t="shared" si="7"/>
        <v>0.02702702702702703</v>
      </c>
      <c r="X17" s="55">
        <v>0.41025641025641024</v>
      </c>
      <c r="Y17" s="56">
        <v>0</v>
      </c>
      <c r="Z17" s="36">
        <v>0.08330556481172942</v>
      </c>
      <c r="AA17" s="37">
        <v>0.15422236713400717</v>
      </c>
      <c r="AB17" s="38">
        <v>0.0545996029119788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2</v>
      </c>
      <c r="F18" s="86">
        <v>5</v>
      </c>
      <c r="G18" s="86">
        <v>0</v>
      </c>
      <c r="H18" s="86">
        <v>0</v>
      </c>
      <c r="I18" s="87">
        <v>0</v>
      </c>
      <c r="J18" s="219">
        <v>7</v>
      </c>
      <c r="K18" s="86">
        <v>15</v>
      </c>
      <c r="L18" s="68">
        <v>0</v>
      </c>
      <c r="M18" s="279">
        <v>335</v>
      </c>
      <c r="N18" s="86">
        <v>433</v>
      </c>
      <c r="O18" s="69">
        <v>131</v>
      </c>
      <c r="P18" s="88">
        <f t="shared" si="0"/>
        <v>0</v>
      </c>
      <c r="Q18" s="89">
        <f t="shared" si="5"/>
        <v>0</v>
      </c>
      <c r="R18" s="89">
        <f t="shared" si="1"/>
        <v>0.4</v>
      </c>
      <c r="S18" s="89">
        <f t="shared" si="2"/>
        <v>0.45454545454545453</v>
      </c>
      <c r="T18" s="89">
        <f t="shared" si="3"/>
        <v>0</v>
      </c>
      <c r="U18" s="89">
        <f t="shared" si="6"/>
        <v>0</v>
      </c>
      <c r="V18" s="222">
        <f t="shared" si="4"/>
        <v>0</v>
      </c>
      <c r="W18" s="91">
        <f t="shared" si="7"/>
        <v>0.1891891891891892</v>
      </c>
      <c r="X18" s="89">
        <v>0.40540540540540543</v>
      </c>
      <c r="Y18" s="71">
        <v>0</v>
      </c>
      <c r="Z18" s="147">
        <v>0.11144377910844977</v>
      </c>
      <c r="AA18" s="148">
        <v>0.14118030648842517</v>
      </c>
      <c r="AB18" s="59">
        <v>0.043348775645268</v>
      </c>
    </row>
    <row r="19" spans="1:28" s="150" customFormat="1" ht="13.5" customHeight="1">
      <c r="A19" s="353"/>
      <c r="B19" s="134" t="s">
        <v>14</v>
      </c>
      <c r="C19" s="78">
        <v>1</v>
      </c>
      <c r="D19" s="79">
        <v>0</v>
      </c>
      <c r="E19" s="79">
        <v>0</v>
      </c>
      <c r="F19" s="79">
        <v>1</v>
      </c>
      <c r="G19" s="79">
        <v>0</v>
      </c>
      <c r="H19" s="79">
        <v>1</v>
      </c>
      <c r="I19" s="80">
        <v>0</v>
      </c>
      <c r="J19" s="26">
        <v>3</v>
      </c>
      <c r="K19" s="79">
        <v>19</v>
      </c>
      <c r="L19" s="54">
        <v>0</v>
      </c>
      <c r="M19" s="278">
        <v>335</v>
      </c>
      <c r="N19" s="79">
        <v>529</v>
      </c>
      <c r="O19" s="31">
        <v>166</v>
      </c>
      <c r="P19" s="32">
        <f t="shared" si="0"/>
        <v>0.3333333333333333</v>
      </c>
      <c r="Q19" s="33">
        <f t="shared" si="5"/>
        <v>0</v>
      </c>
      <c r="R19" s="33">
        <f t="shared" si="1"/>
        <v>0</v>
      </c>
      <c r="S19" s="33">
        <f t="shared" si="2"/>
        <v>0.09090909090909091</v>
      </c>
      <c r="T19" s="33">
        <f t="shared" si="3"/>
        <v>0</v>
      </c>
      <c r="U19" s="33">
        <f t="shared" si="6"/>
        <v>0.25</v>
      </c>
      <c r="V19" s="223">
        <f t="shared" si="4"/>
        <v>0</v>
      </c>
      <c r="W19" s="35">
        <f t="shared" si="7"/>
        <v>0.08108108108108109</v>
      </c>
      <c r="X19" s="33">
        <v>0.5135135135135135</v>
      </c>
      <c r="Y19" s="56">
        <v>0</v>
      </c>
      <c r="Z19" s="136">
        <v>0.11144377910844977</v>
      </c>
      <c r="AA19" s="137">
        <v>0.1723127035830619</v>
      </c>
      <c r="AB19" s="38">
        <v>0.0549123387363546</v>
      </c>
    </row>
    <row r="20" spans="1:28" s="150" customFormat="1" ht="13.5" customHeight="1">
      <c r="A20" s="353"/>
      <c r="B20" s="134" t="s">
        <v>15</v>
      </c>
      <c r="C20" s="78">
        <v>1</v>
      </c>
      <c r="D20" s="79">
        <v>0</v>
      </c>
      <c r="E20" s="79">
        <v>0</v>
      </c>
      <c r="F20" s="79">
        <v>0</v>
      </c>
      <c r="G20" s="79">
        <v>2</v>
      </c>
      <c r="H20" s="79">
        <v>2</v>
      </c>
      <c r="I20" s="80">
        <v>0</v>
      </c>
      <c r="J20" s="26">
        <v>5</v>
      </c>
      <c r="K20" s="79">
        <v>21</v>
      </c>
      <c r="L20" s="54">
        <v>0</v>
      </c>
      <c r="M20" s="278">
        <v>540</v>
      </c>
      <c r="N20" s="79">
        <v>647</v>
      </c>
      <c r="O20" s="31">
        <v>207</v>
      </c>
      <c r="P20" s="32">
        <f t="shared" si="0"/>
        <v>0.3333333333333333</v>
      </c>
      <c r="Q20" s="33">
        <f t="shared" si="5"/>
        <v>0</v>
      </c>
      <c r="R20" s="33">
        <f t="shared" si="1"/>
        <v>0</v>
      </c>
      <c r="S20" s="33">
        <f t="shared" si="2"/>
        <v>0</v>
      </c>
      <c r="T20" s="33">
        <f t="shared" si="3"/>
        <v>0.5</v>
      </c>
      <c r="U20" s="33">
        <f t="shared" si="6"/>
        <v>0.5</v>
      </c>
      <c r="V20" s="223">
        <f t="shared" si="4"/>
        <v>0</v>
      </c>
      <c r="W20" s="35">
        <f t="shared" si="7"/>
        <v>0.13513513513513514</v>
      </c>
      <c r="X20" s="33">
        <v>0.5675675675675675</v>
      </c>
      <c r="Y20" s="56">
        <v>0</v>
      </c>
      <c r="Z20" s="136">
        <v>0.1792233654165284</v>
      </c>
      <c r="AA20" s="137">
        <v>0.2108865710560626</v>
      </c>
      <c r="AB20" s="38">
        <v>0.0684976836532098</v>
      </c>
    </row>
    <row r="21" spans="1:28" s="150" customFormat="1" ht="13.5" customHeight="1">
      <c r="A21" s="354"/>
      <c r="B21" s="134" t="s">
        <v>16</v>
      </c>
      <c r="C21" s="78">
        <v>1</v>
      </c>
      <c r="D21" s="79">
        <v>0</v>
      </c>
      <c r="E21" s="79">
        <v>0</v>
      </c>
      <c r="F21" s="79">
        <v>1</v>
      </c>
      <c r="G21" s="79">
        <v>0</v>
      </c>
      <c r="H21" s="79">
        <v>1</v>
      </c>
      <c r="I21" s="80">
        <v>0</v>
      </c>
      <c r="J21" s="26">
        <v>3</v>
      </c>
      <c r="K21" s="79">
        <v>29</v>
      </c>
      <c r="L21" s="54">
        <v>0</v>
      </c>
      <c r="M21" s="278">
        <v>498</v>
      </c>
      <c r="N21" s="79">
        <v>822</v>
      </c>
      <c r="O21" s="31">
        <v>275</v>
      </c>
      <c r="P21" s="32">
        <f t="shared" si="0"/>
        <v>0.3333333333333333</v>
      </c>
      <c r="Q21" s="33">
        <f t="shared" si="5"/>
        <v>0</v>
      </c>
      <c r="R21" s="33">
        <f t="shared" si="1"/>
        <v>0</v>
      </c>
      <c r="S21" s="33">
        <f t="shared" si="2"/>
        <v>0.09090909090909091</v>
      </c>
      <c r="T21" s="33">
        <f t="shared" si="3"/>
        <v>0</v>
      </c>
      <c r="U21" s="33">
        <f t="shared" si="6"/>
        <v>0.25</v>
      </c>
      <c r="V21" s="223">
        <f t="shared" si="4"/>
        <v>0</v>
      </c>
      <c r="W21" s="35">
        <f t="shared" si="7"/>
        <v>0.08108108108108109</v>
      </c>
      <c r="X21" s="33">
        <v>0.7837837837837838</v>
      </c>
      <c r="Y21" s="56">
        <v>0</v>
      </c>
      <c r="Z21" s="136">
        <v>0.17516707703130496</v>
      </c>
      <c r="AA21" s="137">
        <v>0.26827676240208875</v>
      </c>
      <c r="AB21" s="38">
        <v>0.0909993381866313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0</v>
      </c>
      <c r="F22" s="86">
        <v>1</v>
      </c>
      <c r="G22" s="86">
        <v>0</v>
      </c>
      <c r="H22" s="86">
        <v>0</v>
      </c>
      <c r="I22" s="87">
        <v>3</v>
      </c>
      <c r="J22" s="219">
        <v>4</v>
      </c>
      <c r="K22" s="86">
        <v>17</v>
      </c>
      <c r="L22" s="68">
        <v>0</v>
      </c>
      <c r="M22" s="279">
        <v>470</v>
      </c>
      <c r="N22" s="86">
        <v>762</v>
      </c>
      <c r="O22" s="69">
        <v>336</v>
      </c>
      <c r="P22" s="88">
        <f t="shared" si="0"/>
        <v>0</v>
      </c>
      <c r="Q22" s="89">
        <f t="shared" si="5"/>
        <v>0</v>
      </c>
      <c r="R22" s="89">
        <f t="shared" si="1"/>
        <v>0</v>
      </c>
      <c r="S22" s="89">
        <f t="shared" si="2"/>
        <v>0.09090909090909091</v>
      </c>
      <c r="T22" s="89">
        <f t="shared" si="3"/>
        <v>0</v>
      </c>
      <c r="U22" s="89">
        <f t="shared" si="6"/>
        <v>0</v>
      </c>
      <c r="V22" s="222">
        <f t="shared" si="4"/>
        <v>0.75</v>
      </c>
      <c r="W22" s="91">
        <f t="shared" si="7"/>
        <v>0.10810810810810811</v>
      </c>
      <c r="X22" s="89">
        <v>0.4594594594594595</v>
      </c>
      <c r="Y22" s="71">
        <v>0</v>
      </c>
      <c r="Z22" s="147">
        <v>0.15787705744037622</v>
      </c>
      <c r="AA22" s="148">
        <v>0.24837027379400262</v>
      </c>
      <c r="AB22" s="59">
        <v>0.111553784860558</v>
      </c>
    </row>
    <row r="23" spans="1:28" s="150" customFormat="1" ht="13.5" customHeight="1">
      <c r="A23" s="353">
        <v>5</v>
      </c>
      <c r="B23" s="134" t="s">
        <v>18</v>
      </c>
      <c r="C23" s="78">
        <v>1</v>
      </c>
      <c r="D23" s="79">
        <v>2</v>
      </c>
      <c r="E23" s="79">
        <v>0</v>
      </c>
      <c r="F23" s="79">
        <v>2</v>
      </c>
      <c r="G23" s="79">
        <v>0</v>
      </c>
      <c r="H23" s="79">
        <v>7</v>
      </c>
      <c r="I23" s="80">
        <v>6</v>
      </c>
      <c r="J23" s="26">
        <v>18</v>
      </c>
      <c r="K23" s="79">
        <v>37</v>
      </c>
      <c r="L23" s="54">
        <v>0</v>
      </c>
      <c r="M23" s="278">
        <v>710</v>
      </c>
      <c r="N23" s="79">
        <v>1026</v>
      </c>
      <c r="O23" s="31">
        <v>252</v>
      </c>
      <c r="P23" s="32">
        <f t="shared" si="0"/>
        <v>0.3333333333333333</v>
      </c>
      <c r="Q23" s="33">
        <f t="shared" si="5"/>
        <v>0.3333333333333333</v>
      </c>
      <c r="R23" s="33">
        <f t="shared" si="1"/>
        <v>0</v>
      </c>
      <c r="S23" s="33">
        <f t="shared" si="2"/>
        <v>0.18181818181818182</v>
      </c>
      <c r="T23" s="33">
        <f t="shared" si="3"/>
        <v>0</v>
      </c>
      <c r="U23" s="33">
        <f t="shared" si="6"/>
        <v>1.75</v>
      </c>
      <c r="V23" s="34">
        <f t="shared" si="4"/>
        <v>1.5</v>
      </c>
      <c r="W23" s="35">
        <f t="shared" si="7"/>
        <v>0.4864864864864865</v>
      </c>
      <c r="X23" s="33">
        <v>1</v>
      </c>
      <c r="Y23" s="56">
        <v>0</v>
      </c>
      <c r="Z23" s="136">
        <v>0.2361157299634187</v>
      </c>
      <c r="AA23" s="137">
        <v>0.33409312927385215</v>
      </c>
      <c r="AB23" s="38">
        <v>0.0834437086092715</v>
      </c>
    </row>
    <row r="24" spans="1:28" s="150" customFormat="1" ht="13.5" customHeight="1">
      <c r="A24" s="353"/>
      <c r="B24" s="134" t="s">
        <v>19</v>
      </c>
      <c r="C24" s="78">
        <v>2</v>
      </c>
      <c r="D24" s="79">
        <v>4</v>
      </c>
      <c r="E24" s="79">
        <v>0</v>
      </c>
      <c r="F24" s="79">
        <v>1</v>
      </c>
      <c r="G24" s="79">
        <v>1</v>
      </c>
      <c r="H24" s="79">
        <v>3</v>
      </c>
      <c r="I24" s="80">
        <v>17</v>
      </c>
      <c r="J24" s="26">
        <v>28</v>
      </c>
      <c r="K24" s="79">
        <v>39</v>
      </c>
      <c r="L24" s="54">
        <v>1</v>
      </c>
      <c r="M24" s="278">
        <v>1052</v>
      </c>
      <c r="N24" s="79">
        <v>1563</v>
      </c>
      <c r="O24" s="31">
        <v>399</v>
      </c>
      <c r="P24" s="32">
        <f t="shared" si="0"/>
        <v>0.6666666666666666</v>
      </c>
      <c r="Q24" s="33">
        <f t="shared" si="5"/>
        <v>0.6666666666666666</v>
      </c>
      <c r="R24" s="33">
        <f t="shared" si="1"/>
        <v>0</v>
      </c>
      <c r="S24" s="33">
        <f t="shared" si="2"/>
        <v>0.09090909090909091</v>
      </c>
      <c r="T24" s="33">
        <f t="shared" si="3"/>
        <v>0.25</v>
      </c>
      <c r="U24" s="33">
        <f t="shared" si="6"/>
        <v>0.75</v>
      </c>
      <c r="V24" s="34">
        <f t="shared" si="4"/>
        <v>4.25</v>
      </c>
      <c r="W24" s="35">
        <f t="shared" si="7"/>
        <v>0.7567567567567568</v>
      </c>
      <c r="X24" s="33">
        <v>1.054054054054054</v>
      </c>
      <c r="Y24" s="56">
        <v>0.02564102564102564</v>
      </c>
      <c r="Z24" s="136">
        <v>0.3496178132269857</v>
      </c>
      <c r="AA24" s="137">
        <v>0.5089547378704006</v>
      </c>
      <c r="AB24" s="38">
        <v>0.13181367690783</v>
      </c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0</v>
      </c>
      <c r="F25" s="82">
        <v>3</v>
      </c>
      <c r="G25" s="82">
        <v>0</v>
      </c>
      <c r="H25" s="82">
        <v>1</v>
      </c>
      <c r="I25" s="83">
        <v>12</v>
      </c>
      <c r="J25" s="40">
        <v>16</v>
      </c>
      <c r="K25" s="82">
        <v>35</v>
      </c>
      <c r="L25" s="62">
        <v>2</v>
      </c>
      <c r="M25" s="282">
        <v>1529</v>
      </c>
      <c r="N25" s="82">
        <v>1763</v>
      </c>
      <c r="O25" s="45">
        <v>642</v>
      </c>
      <c r="P25" s="46">
        <f t="shared" si="0"/>
        <v>0</v>
      </c>
      <c r="Q25" s="47">
        <f t="shared" si="5"/>
        <v>0</v>
      </c>
      <c r="R25" s="47">
        <f t="shared" si="1"/>
        <v>0</v>
      </c>
      <c r="S25" s="47">
        <f t="shared" si="2"/>
        <v>0.2727272727272727</v>
      </c>
      <c r="T25" s="47">
        <f t="shared" si="3"/>
        <v>0</v>
      </c>
      <c r="U25" s="47">
        <f t="shared" si="6"/>
        <v>0.25</v>
      </c>
      <c r="V25" s="48">
        <f t="shared" si="4"/>
        <v>3</v>
      </c>
      <c r="W25" s="49">
        <f t="shared" si="7"/>
        <v>0.43243243243243246</v>
      </c>
      <c r="X25" s="47">
        <v>0.9459459459459459</v>
      </c>
      <c r="Y25" s="64">
        <v>0.05128205128205128</v>
      </c>
      <c r="Z25" s="141">
        <v>0.5062913907284768</v>
      </c>
      <c r="AA25" s="142">
        <v>0.5738932291666666</v>
      </c>
      <c r="AB25" s="52">
        <v>0.212442091330245</v>
      </c>
    </row>
    <row r="26" spans="1:28" s="150" customFormat="1" ht="13.5" customHeight="1">
      <c r="A26" s="352">
        <v>6</v>
      </c>
      <c r="B26" s="134" t="s">
        <v>21</v>
      </c>
      <c r="C26" s="78">
        <v>3</v>
      </c>
      <c r="D26" s="79">
        <v>2</v>
      </c>
      <c r="E26" s="79">
        <v>1</v>
      </c>
      <c r="F26" s="79">
        <v>5</v>
      </c>
      <c r="G26" s="79">
        <v>1</v>
      </c>
      <c r="H26" s="79">
        <v>2</v>
      </c>
      <c r="I26" s="80">
        <v>22</v>
      </c>
      <c r="J26" s="26">
        <v>36</v>
      </c>
      <c r="K26" s="79">
        <v>25</v>
      </c>
      <c r="L26" s="54">
        <v>10</v>
      </c>
      <c r="M26" s="278">
        <v>2009</v>
      </c>
      <c r="N26" s="79">
        <v>1901</v>
      </c>
      <c r="O26" s="31">
        <v>812</v>
      </c>
      <c r="P26" s="32">
        <f t="shared" si="0"/>
        <v>1</v>
      </c>
      <c r="Q26" s="33">
        <f t="shared" si="5"/>
        <v>0.3333333333333333</v>
      </c>
      <c r="R26" s="33">
        <f t="shared" si="1"/>
        <v>0.2</v>
      </c>
      <c r="S26" s="33">
        <f t="shared" si="2"/>
        <v>0.45454545454545453</v>
      </c>
      <c r="T26" s="33">
        <f t="shared" si="3"/>
        <v>0.25</v>
      </c>
      <c r="U26" s="33">
        <f t="shared" si="6"/>
        <v>0.5</v>
      </c>
      <c r="V26" s="34">
        <f t="shared" si="4"/>
        <v>5.5</v>
      </c>
      <c r="W26" s="35">
        <f t="shared" si="7"/>
        <v>0.972972972972973</v>
      </c>
      <c r="X26" s="33">
        <v>0.6756756756756757</v>
      </c>
      <c r="Y26" s="56">
        <v>0.2564102564102564</v>
      </c>
      <c r="Z26" s="136">
        <v>0.6645716175984122</v>
      </c>
      <c r="AA26" s="137">
        <v>0.6186137325089489</v>
      </c>
      <c r="AB26" s="38">
        <v>0.268518518518519</v>
      </c>
    </row>
    <row r="27" spans="1:28" s="150" customFormat="1" ht="13.5" customHeight="1">
      <c r="A27" s="353">
        <v>6</v>
      </c>
      <c r="B27" s="134" t="s">
        <v>22</v>
      </c>
      <c r="C27" s="78">
        <v>2</v>
      </c>
      <c r="D27" s="79">
        <v>2</v>
      </c>
      <c r="E27" s="79">
        <v>1</v>
      </c>
      <c r="F27" s="79">
        <v>3</v>
      </c>
      <c r="G27" s="79">
        <v>3</v>
      </c>
      <c r="H27" s="79">
        <v>3</v>
      </c>
      <c r="I27" s="80">
        <v>16</v>
      </c>
      <c r="J27" s="26">
        <v>30</v>
      </c>
      <c r="K27" s="79">
        <v>27</v>
      </c>
      <c r="L27" s="54">
        <v>13</v>
      </c>
      <c r="M27" s="278">
        <v>2254</v>
      </c>
      <c r="N27" s="79">
        <v>2424</v>
      </c>
      <c r="O27" s="31">
        <v>893</v>
      </c>
      <c r="P27" s="32">
        <f t="shared" si="0"/>
        <v>0.6666666666666666</v>
      </c>
      <c r="Q27" s="33">
        <f t="shared" si="5"/>
        <v>0.3333333333333333</v>
      </c>
      <c r="R27" s="33">
        <f t="shared" si="1"/>
        <v>0.2</v>
      </c>
      <c r="S27" s="33">
        <f t="shared" si="2"/>
        <v>0.2727272727272727</v>
      </c>
      <c r="T27" s="33">
        <f t="shared" si="3"/>
        <v>0.75</v>
      </c>
      <c r="U27" s="33">
        <f t="shared" si="6"/>
        <v>0.75</v>
      </c>
      <c r="V27" s="223">
        <f t="shared" si="4"/>
        <v>4</v>
      </c>
      <c r="W27" s="35">
        <f t="shared" si="7"/>
        <v>0.8108108108108109</v>
      </c>
      <c r="X27" s="33">
        <v>0.7297297297297297</v>
      </c>
      <c r="Y27" s="56">
        <v>0.3333333333333333</v>
      </c>
      <c r="Z27" s="136">
        <v>0.7463576158940397</v>
      </c>
      <c r="AA27" s="137">
        <v>0.7890625</v>
      </c>
      <c r="AB27" s="38">
        <v>0.295304232804233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3</v>
      </c>
      <c r="E28" s="79">
        <v>0</v>
      </c>
      <c r="F28" s="79">
        <v>6</v>
      </c>
      <c r="G28" s="79">
        <v>0</v>
      </c>
      <c r="H28" s="79">
        <v>4</v>
      </c>
      <c r="I28" s="80">
        <v>19</v>
      </c>
      <c r="J28" s="26">
        <v>32</v>
      </c>
      <c r="K28" s="79">
        <v>44</v>
      </c>
      <c r="L28" s="54">
        <v>23</v>
      </c>
      <c r="M28" s="278">
        <v>2733</v>
      </c>
      <c r="N28" s="79">
        <v>2882</v>
      </c>
      <c r="O28" s="31">
        <v>1198</v>
      </c>
      <c r="P28" s="32">
        <f t="shared" si="0"/>
        <v>0</v>
      </c>
      <c r="Q28" s="33">
        <f t="shared" si="5"/>
        <v>0.5</v>
      </c>
      <c r="R28" s="33">
        <f t="shared" si="1"/>
        <v>0</v>
      </c>
      <c r="S28" s="33">
        <f t="shared" si="2"/>
        <v>0.5454545454545454</v>
      </c>
      <c r="T28" s="33">
        <f t="shared" si="3"/>
        <v>0</v>
      </c>
      <c r="U28" s="33">
        <f t="shared" si="6"/>
        <v>1</v>
      </c>
      <c r="V28" s="223">
        <f t="shared" si="4"/>
        <v>4.75</v>
      </c>
      <c r="W28" s="35">
        <f t="shared" si="7"/>
        <v>0.8648648648648649</v>
      </c>
      <c r="X28" s="33">
        <v>1.1891891891891893</v>
      </c>
      <c r="Y28" s="56">
        <v>0.5897435897435898</v>
      </c>
      <c r="Z28" s="136">
        <v>0.9040688058220311</v>
      </c>
      <c r="AA28" s="137">
        <v>0.9384565288179746</v>
      </c>
      <c r="AB28" s="38">
        <v>0.395902181097158</v>
      </c>
    </row>
    <row r="29" spans="1:28" s="150" customFormat="1" ht="13.5" customHeight="1">
      <c r="A29" s="353"/>
      <c r="B29" s="134" t="s">
        <v>24</v>
      </c>
      <c r="C29" s="78">
        <v>1</v>
      </c>
      <c r="D29" s="79">
        <v>0</v>
      </c>
      <c r="E29" s="79">
        <v>2</v>
      </c>
      <c r="F29" s="79">
        <v>2</v>
      </c>
      <c r="G29" s="79">
        <v>2</v>
      </c>
      <c r="H29" s="79">
        <v>1</v>
      </c>
      <c r="I29" s="80">
        <v>19</v>
      </c>
      <c r="J29" s="26">
        <v>27</v>
      </c>
      <c r="K29" s="79">
        <v>18</v>
      </c>
      <c r="L29" s="54">
        <v>23</v>
      </c>
      <c r="M29" s="278">
        <v>3506</v>
      </c>
      <c r="N29" s="79">
        <v>3786</v>
      </c>
      <c r="O29" s="31">
        <v>1666</v>
      </c>
      <c r="P29" s="32">
        <f t="shared" si="0"/>
        <v>0.3333333333333333</v>
      </c>
      <c r="Q29" s="33">
        <f t="shared" si="5"/>
        <v>0</v>
      </c>
      <c r="R29" s="33">
        <f t="shared" si="1"/>
        <v>0.4</v>
      </c>
      <c r="S29" s="33">
        <f t="shared" si="2"/>
        <v>0.18181818181818182</v>
      </c>
      <c r="T29" s="33">
        <f t="shared" si="3"/>
        <v>0.5</v>
      </c>
      <c r="U29" s="33">
        <f t="shared" si="6"/>
        <v>0.25</v>
      </c>
      <c r="V29" s="223">
        <f t="shared" si="4"/>
        <v>4.75</v>
      </c>
      <c r="W29" s="35">
        <f t="shared" si="7"/>
        <v>0.7297297297297297</v>
      </c>
      <c r="X29" s="33">
        <v>0.4864864864864865</v>
      </c>
      <c r="Y29" s="56">
        <v>0.5897435897435898</v>
      </c>
      <c r="Z29" s="136">
        <v>1.1616964877402254</v>
      </c>
      <c r="AA29" s="137">
        <v>1.232421875</v>
      </c>
      <c r="AB29" s="38">
        <v>0.550743801652893</v>
      </c>
    </row>
    <row r="30" spans="1:28" s="150" customFormat="1" ht="13.5" customHeight="1">
      <c r="A30" s="354"/>
      <c r="B30" s="139" t="s">
        <v>25</v>
      </c>
      <c r="C30" s="81">
        <v>1</v>
      </c>
      <c r="D30" s="82">
        <v>1</v>
      </c>
      <c r="E30" s="82">
        <v>0</v>
      </c>
      <c r="F30" s="82">
        <v>4</v>
      </c>
      <c r="G30" s="82">
        <v>1</v>
      </c>
      <c r="H30" s="82">
        <v>4</v>
      </c>
      <c r="I30" s="83">
        <v>20</v>
      </c>
      <c r="J30" s="40">
        <v>31</v>
      </c>
      <c r="K30" s="82">
        <v>29</v>
      </c>
      <c r="L30" s="62">
        <v>29</v>
      </c>
      <c r="M30" s="282">
        <v>4075</v>
      </c>
      <c r="N30" s="82">
        <v>4988</v>
      </c>
      <c r="O30" s="45">
        <v>1717</v>
      </c>
      <c r="P30" s="46">
        <f t="shared" si="0"/>
        <v>0.3333333333333333</v>
      </c>
      <c r="Q30" s="47">
        <f t="shared" si="5"/>
        <v>0.16666666666666666</v>
      </c>
      <c r="R30" s="47">
        <f t="shared" si="1"/>
        <v>0</v>
      </c>
      <c r="S30" s="47">
        <f t="shared" si="2"/>
        <v>0.36363636363636365</v>
      </c>
      <c r="T30" s="47">
        <f t="shared" si="3"/>
        <v>0.25</v>
      </c>
      <c r="U30" s="47">
        <f t="shared" si="6"/>
        <v>1</v>
      </c>
      <c r="V30" s="224">
        <f t="shared" si="4"/>
        <v>5</v>
      </c>
      <c r="W30" s="49">
        <f t="shared" si="7"/>
        <v>0.8378378378378378</v>
      </c>
      <c r="X30" s="47">
        <v>0.7837837837837838</v>
      </c>
      <c r="Y30" s="64">
        <v>0.7435897435897436</v>
      </c>
      <c r="Z30" s="141">
        <v>1.350679482930063</v>
      </c>
      <c r="AA30" s="142">
        <v>1.6236979166666667</v>
      </c>
      <c r="AB30" s="52">
        <v>0.567978828977837</v>
      </c>
    </row>
    <row r="31" spans="1:28" s="150" customFormat="1" ht="13.5" customHeight="1">
      <c r="A31" s="352">
        <v>7</v>
      </c>
      <c r="B31" s="144" t="s">
        <v>26</v>
      </c>
      <c r="C31" s="85">
        <v>1</v>
      </c>
      <c r="D31" s="86">
        <v>1</v>
      </c>
      <c r="E31" s="86">
        <v>0</v>
      </c>
      <c r="F31" s="86">
        <v>11</v>
      </c>
      <c r="G31" s="86">
        <v>2</v>
      </c>
      <c r="H31" s="86">
        <v>7</v>
      </c>
      <c r="I31" s="87">
        <v>10</v>
      </c>
      <c r="J31" s="219">
        <v>32</v>
      </c>
      <c r="K31" s="86">
        <v>34</v>
      </c>
      <c r="L31" s="68">
        <v>20</v>
      </c>
      <c r="M31" s="279">
        <v>4997</v>
      </c>
      <c r="N31" s="86">
        <v>6108</v>
      </c>
      <c r="O31" s="69">
        <v>2565</v>
      </c>
      <c r="P31" s="88">
        <f t="shared" si="0"/>
        <v>0.3333333333333333</v>
      </c>
      <c r="Q31" s="89">
        <f t="shared" si="5"/>
        <v>0.16666666666666666</v>
      </c>
      <c r="R31" s="89">
        <f t="shared" si="1"/>
        <v>0</v>
      </c>
      <c r="S31" s="89">
        <f t="shared" si="2"/>
        <v>1</v>
      </c>
      <c r="T31" s="89">
        <f t="shared" si="3"/>
        <v>0.5</v>
      </c>
      <c r="U31" s="89">
        <f t="shared" si="6"/>
        <v>1.75</v>
      </c>
      <c r="V31" s="90">
        <f t="shared" si="4"/>
        <v>2.5</v>
      </c>
      <c r="W31" s="91">
        <f t="shared" si="7"/>
        <v>0.8648648648648649</v>
      </c>
      <c r="X31" s="89">
        <v>0.918918918918919</v>
      </c>
      <c r="Y31" s="71">
        <v>0.5128205128205128</v>
      </c>
      <c r="Z31" s="147">
        <v>1.6612367021276595</v>
      </c>
      <c r="AA31" s="148">
        <v>1.9863414634146341</v>
      </c>
      <c r="AB31" s="59">
        <v>0.849619079165287</v>
      </c>
    </row>
    <row r="32" spans="1:28" s="150" customFormat="1" ht="13.5" customHeight="1">
      <c r="A32" s="353"/>
      <c r="B32" s="134" t="s">
        <v>27</v>
      </c>
      <c r="C32" s="78">
        <v>1</v>
      </c>
      <c r="D32" s="79">
        <v>1</v>
      </c>
      <c r="E32" s="79">
        <v>0</v>
      </c>
      <c r="F32" s="79">
        <v>8</v>
      </c>
      <c r="G32" s="79">
        <v>2</v>
      </c>
      <c r="H32" s="79">
        <v>14</v>
      </c>
      <c r="I32" s="80">
        <v>29</v>
      </c>
      <c r="J32" s="26">
        <v>55</v>
      </c>
      <c r="K32" s="79">
        <v>48</v>
      </c>
      <c r="L32" s="54">
        <v>44</v>
      </c>
      <c r="M32" s="278">
        <v>5776</v>
      </c>
      <c r="N32" s="79">
        <v>7050</v>
      </c>
      <c r="O32" s="31">
        <v>3173</v>
      </c>
      <c r="P32" s="32">
        <f t="shared" si="0"/>
        <v>0.3333333333333333</v>
      </c>
      <c r="Q32" s="33">
        <f t="shared" si="5"/>
        <v>0.16666666666666666</v>
      </c>
      <c r="R32" s="33">
        <f t="shared" si="1"/>
        <v>0</v>
      </c>
      <c r="S32" s="33">
        <f t="shared" si="2"/>
        <v>0.7272727272727273</v>
      </c>
      <c r="T32" s="33">
        <f t="shared" si="3"/>
        <v>0.5</v>
      </c>
      <c r="U32" s="33">
        <f t="shared" si="6"/>
        <v>3.5</v>
      </c>
      <c r="V32" s="34">
        <f t="shared" si="4"/>
        <v>7.25</v>
      </c>
      <c r="W32" s="35">
        <f t="shared" si="7"/>
        <v>1.4864864864864864</v>
      </c>
      <c r="X32" s="33">
        <v>1.2972972972972974</v>
      </c>
      <c r="Y32" s="56">
        <v>1.1282051282051282</v>
      </c>
      <c r="Z32" s="136">
        <v>1.9311267134737546</v>
      </c>
      <c r="AA32" s="137">
        <v>2.294921875</v>
      </c>
      <c r="AB32" s="38">
        <v>1.05101026830076</v>
      </c>
    </row>
    <row r="33" spans="1:28" s="150" customFormat="1" ht="13.5" customHeight="1">
      <c r="A33" s="353"/>
      <c r="B33" s="134" t="s">
        <v>28</v>
      </c>
      <c r="C33" s="78">
        <v>1</v>
      </c>
      <c r="D33" s="79">
        <v>2</v>
      </c>
      <c r="E33" s="79">
        <v>2</v>
      </c>
      <c r="F33" s="79">
        <v>11</v>
      </c>
      <c r="G33" s="79">
        <v>0</v>
      </c>
      <c r="H33" s="79">
        <v>1</v>
      </c>
      <c r="I33" s="80">
        <v>13</v>
      </c>
      <c r="J33" s="26">
        <v>30</v>
      </c>
      <c r="K33" s="79">
        <v>40</v>
      </c>
      <c r="L33" s="54">
        <v>65</v>
      </c>
      <c r="M33" s="278">
        <v>5414</v>
      </c>
      <c r="N33" s="79">
        <v>6050</v>
      </c>
      <c r="O33" s="31">
        <v>3937</v>
      </c>
      <c r="P33" s="32">
        <f t="shared" si="0"/>
        <v>0.3333333333333333</v>
      </c>
      <c r="Q33" s="33">
        <f t="shared" si="5"/>
        <v>0.3333333333333333</v>
      </c>
      <c r="R33" s="33">
        <f t="shared" si="1"/>
        <v>0.4</v>
      </c>
      <c r="S33" s="33">
        <f t="shared" si="2"/>
        <v>1</v>
      </c>
      <c r="T33" s="33">
        <f t="shared" si="3"/>
        <v>0</v>
      </c>
      <c r="U33" s="33">
        <f t="shared" si="6"/>
        <v>0.25</v>
      </c>
      <c r="V33" s="34">
        <f t="shared" si="4"/>
        <v>3.25</v>
      </c>
      <c r="W33" s="35">
        <f t="shared" si="7"/>
        <v>0.8108108108108109</v>
      </c>
      <c r="X33" s="33">
        <v>1.0810810810810811</v>
      </c>
      <c r="Y33" s="56">
        <v>1.6666666666666667</v>
      </c>
      <c r="Z33" s="136">
        <v>1.7998670212765957</v>
      </c>
      <c r="AA33" s="137">
        <v>1.967479674796748</v>
      </c>
      <c r="AB33" s="38">
        <v>1.30148760330578</v>
      </c>
    </row>
    <row r="34" spans="1:28" s="150" customFormat="1" ht="13.5" customHeight="1">
      <c r="A34" s="354"/>
      <c r="B34" s="139" t="s">
        <v>29</v>
      </c>
      <c r="C34" s="81">
        <v>6</v>
      </c>
      <c r="D34" s="82">
        <v>3</v>
      </c>
      <c r="E34" s="82">
        <v>1</v>
      </c>
      <c r="F34" s="82">
        <v>8</v>
      </c>
      <c r="G34" s="82">
        <v>1</v>
      </c>
      <c r="H34" s="82">
        <v>10</v>
      </c>
      <c r="I34" s="83">
        <v>5</v>
      </c>
      <c r="J34" s="40">
        <v>34</v>
      </c>
      <c r="K34" s="82">
        <v>58</v>
      </c>
      <c r="L34" s="62">
        <v>60</v>
      </c>
      <c r="M34" s="282">
        <v>5726</v>
      </c>
      <c r="N34" s="82">
        <v>5063</v>
      </c>
      <c r="O34" s="45">
        <v>3799</v>
      </c>
      <c r="P34" s="46">
        <f t="shared" si="0"/>
        <v>2</v>
      </c>
      <c r="Q34" s="47">
        <f t="shared" si="5"/>
        <v>0.5</v>
      </c>
      <c r="R34" s="47">
        <f t="shared" si="1"/>
        <v>0.2</v>
      </c>
      <c r="S34" s="47">
        <f t="shared" si="2"/>
        <v>0.7272727272727273</v>
      </c>
      <c r="T34" s="47">
        <f t="shared" si="3"/>
        <v>0.25</v>
      </c>
      <c r="U34" s="47">
        <f t="shared" si="6"/>
        <v>2.5</v>
      </c>
      <c r="V34" s="48">
        <f t="shared" si="4"/>
        <v>1.25</v>
      </c>
      <c r="W34" s="49">
        <f t="shared" si="7"/>
        <v>0.918918918918919</v>
      </c>
      <c r="X34" s="47">
        <v>1.5675675675675675</v>
      </c>
      <c r="Y34" s="64">
        <v>1.5384615384615385</v>
      </c>
      <c r="Z34" s="141">
        <v>1.9029577932868063</v>
      </c>
      <c r="AA34" s="142">
        <v>1.6465040650406504</v>
      </c>
      <c r="AB34" s="52">
        <v>1.25586776859504</v>
      </c>
    </row>
    <row r="35" spans="1:28" s="150" customFormat="1" ht="13.5" customHeight="1">
      <c r="A35" s="352">
        <v>8</v>
      </c>
      <c r="B35" s="144" t="s">
        <v>30</v>
      </c>
      <c r="C35" s="85">
        <v>6</v>
      </c>
      <c r="D35" s="86">
        <v>4</v>
      </c>
      <c r="E35" s="86">
        <v>2</v>
      </c>
      <c r="F35" s="86">
        <v>8</v>
      </c>
      <c r="G35" s="86">
        <v>2</v>
      </c>
      <c r="H35" s="86">
        <v>6</v>
      </c>
      <c r="I35" s="87">
        <v>6</v>
      </c>
      <c r="J35" s="219">
        <v>34</v>
      </c>
      <c r="K35" s="86">
        <v>39</v>
      </c>
      <c r="L35" s="68">
        <v>76</v>
      </c>
      <c r="M35" s="279">
        <v>5040</v>
      </c>
      <c r="N35" s="86">
        <v>4385</v>
      </c>
      <c r="O35" s="69">
        <v>3962</v>
      </c>
      <c r="P35" s="88">
        <f t="shared" si="0"/>
        <v>2</v>
      </c>
      <c r="Q35" s="89">
        <f t="shared" si="5"/>
        <v>0.6666666666666666</v>
      </c>
      <c r="R35" s="89">
        <f t="shared" si="1"/>
        <v>0.4</v>
      </c>
      <c r="S35" s="89">
        <f t="shared" si="2"/>
        <v>0.7272727272727273</v>
      </c>
      <c r="T35" s="89">
        <f t="shared" si="3"/>
        <v>0.5</v>
      </c>
      <c r="U35" s="89">
        <f t="shared" si="6"/>
        <v>1.5</v>
      </c>
      <c r="V35" s="90">
        <f t="shared" si="4"/>
        <v>1.5</v>
      </c>
      <c r="W35" s="91">
        <f t="shared" si="7"/>
        <v>0.918918918918919</v>
      </c>
      <c r="X35" s="89">
        <v>1.054054054054054</v>
      </c>
      <c r="Y35" s="71">
        <v>1.9487179487179487</v>
      </c>
      <c r="Z35" s="147">
        <v>1.68</v>
      </c>
      <c r="AA35" s="148">
        <v>1.4269443540514155</v>
      </c>
      <c r="AB35" s="59">
        <v>1.31105228325612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5</v>
      </c>
      <c r="E36" s="79">
        <v>0</v>
      </c>
      <c r="F36" s="79">
        <v>13</v>
      </c>
      <c r="G36" s="79">
        <v>0</v>
      </c>
      <c r="H36" s="79">
        <v>9</v>
      </c>
      <c r="I36" s="80">
        <v>8</v>
      </c>
      <c r="J36" s="26">
        <v>35</v>
      </c>
      <c r="K36" s="79">
        <v>60</v>
      </c>
      <c r="L36" s="54">
        <v>42</v>
      </c>
      <c r="M36" s="278">
        <v>3820</v>
      </c>
      <c r="N36" s="79">
        <v>3335</v>
      </c>
      <c r="O36" s="31">
        <v>3874</v>
      </c>
      <c r="P36" s="32">
        <f t="shared" si="0"/>
        <v>0</v>
      </c>
      <c r="Q36" s="33">
        <f t="shared" si="5"/>
        <v>0.8333333333333334</v>
      </c>
      <c r="R36" s="33">
        <f t="shared" si="1"/>
        <v>0</v>
      </c>
      <c r="S36" s="33">
        <f t="shared" si="2"/>
        <v>1.1818181818181819</v>
      </c>
      <c r="T36" s="33">
        <f t="shared" si="3"/>
        <v>0</v>
      </c>
      <c r="U36" s="33">
        <f t="shared" si="6"/>
        <v>2.25</v>
      </c>
      <c r="V36" s="223">
        <f t="shared" si="4"/>
        <v>2</v>
      </c>
      <c r="W36" s="35">
        <f t="shared" si="7"/>
        <v>0.9459459459459459</v>
      </c>
      <c r="X36" s="33">
        <v>1.6216216216216217</v>
      </c>
      <c r="Y36" s="56">
        <v>1.0769230769230769</v>
      </c>
      <c r="Z36" s="136">
        <v>1.3455442057062346</v>
      </c>
      <c r="AA36" s="137">
        <v>1.09451919921234</v>
      </c>
      <c r="AB36" s="38">
        <v>1.2840570102751</v>
      </c>
    </row>
    <row r="37" spans="1:28" s="150" customFormat="1" ht="13.5" customHeight="1">
      <c r="A37" s="353"/>
      <c r="B37" s="134" t="s">
        <v>32</v>
      </c>
      <c r="C37" s="78">
        <v>3</v>
      </c>
      <c r="D37" s="79">
        <v>6</v>
      </c>
      <c r="E37" s="79">
        <v>1</v>
      </c>
      <c r="F37" s="79">
        <v>8</v>
      </c>
      <c r="G37" s="79">
        <v>1</v>
      </c>
      <c r="H37" s="79">
        <v>3</v>
      </c>
      <c r="I37" s="80">
        <v>3</v>
      </c>
      <c r="J37" s="26">
        <v>25</v>
      </c>
      <c r="K37" s="79">
        <v>63</v>
      </c>
      <c r="L37" s="54">
        <v>63</v>
      </c>
      <c r="M37" s="278">
        <v>2729</v>
      </c>
      <c r="N37" s="79">
        <v>2404</v>
      </c>
      <c r="O37" s="31">
        <v>2786</v>
      </c>
      <c r="P37" s="32">
        <f aca="true" t="shared" si="8" ref="P37:P56">C37/3</f>
        <v>1</v>
      </c>
      <c r="Q37" s="33">
        <f t="shared" si="5"/>
        <v>1</v>
      </c>
      <c r="R37" s="33">
        <f aca="true" t="shared" si="9" ref="R37:R56">E37/5</f>
        <v>0.2</v>
      </c>
      <c r="S37" s="33">
        <f aca="true" t="shared" si="10" ref="S37:S56">F37/11</f>
        <v>0.7272727272727273</v>
      </c>
      <c r="T37" s="33">
        <f aca="true" t="shared" si="11" ref="T37:T56">G37/4</f>
        <v>0.25</v>
      </c>
      <c r="U37" s="33">
        <f t="shared" si="6"/>
        <v>0.75</v>
      </c>
      <c r="V37" s="223">
        <f aca="true" t="shared" si="12" ref="V37:V56">I37/4</f>
        <v>0.75</v>
      </c>
      <c r="W37" s="35">
        <f t="shared" si="7"/>
        <v>0.6756756756756757</v>
      </c>
      <c r="X37" s="33">
        <v>1.7027027027027026</v>
      </c>
      <c r="Y37" s="56">
        <v>1.6153846153846154</v>
      </c>
      <c r="Z37" s="136">
        <v>0.9407100999655291</v>
      </c>
      <c r="AA37" s="137">
        <v>0.7889727600918937</v>
      </c>
      <c r="AB37" s="38">
        <v>0.953782951044163</v>
      </c>
    </row>
    <row r="38" spans="1:28" s="150" customFormat="1" ht="13.5" customHeight="1">
      <c r="A38" s="353"/>
      <c r="B38" s="134" t="s">
        <v>33</v>
      </c>
      <c r="C38" s="78">
        <v>1</v>
      </c>
      <c r="D38" s="79">
        <v>2</v>
      </c>
      <c r="E38" s="79">
        <v>1</v>
      </c>
      <c r="F38" s="79">
        <v>6</v>
      </c>
      <c r="G38" s="79">
        <v>6</v>
      </c>
      <c r="H38" s="79">
        <v>1</v>
      </c>
      <c r="I38" s="80">
        <v>1</v>
      </c>
      <c r="J38" s="26">
        <v>18</v>
      </c>
      <c r="K38" s="79">
        <v>93</v>
      </c>
      <c r="L38" s="54">
        <v>43</v>
      </c>
      <c r="M38" s="278">
        <v>2649</v>
      </c>
      <c r="N38" s="79">
        <v>2194</v>
      </c>
      <c r="O38" s="31">
        <v>2528</v>
      </c>
      <c r="P38" s="32">
        <f t="shared" si="8"/>
        <v>0.3333333333333333</v>
      </c>
      <c r="Q38" s="33">
        <f t="shared" si="5"/>
        <v>0.3333333333333333</v>
      </c>
      <c r="R38" s="33">
        <f t="shared" si="9"/>
        <v>0.2</v>
      </c>
      <c r="S38" s="33">
        <f t="shared" si="10"/>
        <v>0.5454545454545454</v>
      </c>
      <c r="T38" s="33">
        <f t="shared" si="11"/>
        <v>1.5</v>
      </c>
      <c r="U38" s="33">
        <f t="shared" si="6"/>
        <v>0.25</v>
      </c>
      <c r="V38" s="223">
        <f t="shared" si="12"/>
        <v>0.25</v>
      </c>
      <c r="W38" s="35">
        <f t="shared" si="7"/>
        <v>0.4864864864864865</v>
      </c>
      <c r="X38" s="33">
        <v>2.5135135135135136</v>
      </c>
      <c r="Y38" s="56">
        <v>1.1025641025641026</v>
      </c>
      <c r="Z38" s="136">
        <v>0.8904201680672269</v>
      </c>
      <c r="AA38" s="137">
        <v>0.7151238591916558</v>
      </c>
      <c r="AB38" s="38">
        <v>0.842947649216405</v>
      </c>
    </row>
    <row r="39" spans="1:28" s="150" customFormat="1" ht="13.5" customHeight="1">
      <c r="A39" s="354"/>
      <c r="B39" s="139" t="s">
        <v>34</v>
      </c>
      <c r="C39" s="81">
        <v>4</v>
      </c>
      <c r="D39" s="82">
        <v>3</v>
      </c>
      <c r="E39" s="82">
        <v>1</v>
      </c>
      <c r="F39" s="82">
        <v>14</v>
      </c>
      <c r="G39" s="82">
        <v>8</v>
      </c>
      <c r="H39" s="82">
        <v>2</v>
      </c>
      <c r="I39" s="83">
        <v>1</v>
      </c>
      <c r="J39" s="40">
        <v>33</v>
      </c>
      <c r="K39" s="82">
        <v>121</v>
      </c>
      <c r="L39" s="62">
        <v>59</v>
      </c>
      <c r="M39" s="282">
        <v>3225</v>
      </c>
      <c r="N39" s="82">
        <v>2315</v>
      </c>
      <c r="O39" s="45">
        <v>2755</v>
      </c>
      <c r="P39" s="46">
        <f t="shared" si="8"/>
        <v>1.3333333333333333</v>
      </c>
      <c r="Q39" s="47">
        <f t="shared" si="5"/>
        <v>0.5</v>
      </c>
      <c r="R39" s="47">
        <f t="shared" si="9"/>
        <v>0.2</v>
      </c>
      <c r="S39" s="47">
        <f t="shared" si="10"/>
        <v>1.2727272727272727</v>
      </c>
      <c r="T39" s="47">
        <f t="shared" si="11"/>
        <v>2</v>
      </c>
      <c r="U39" s="47">
        <f t="shared" si="6"/>
        <v>0.5</v>
      </c>
      <c r="V39" s="224">
        <f t="shared" si="12"/>
        <v>0.25</v>
      </c>
      <c r="W39" s="49">
        <f t="shared" si="7"/>
        <v>0.8918918918918919</v>
      </c>
      <c r="X39" s="47">
        <v>3.27027027027027</v>
      </c>
      <c r="Y39" s="64">
        <v>1.5128205128205128</v>
      </c>
      <c r="Z39" s="141">
        <v>1.0785953177257526</v>
      </c>
      <c r="AA39" s="142">
        <v>0.7538261152718984</v>
      </c>
      <c r="AB39" s="52">
        <v>0.911949685534591</v>
      </c>
    </row>
    <row r="40" spans="1:28" s="150" customFormat="1" ht="13.5" customHeight="1">
      <c r="A40" s="352">
        <v>9</v>
      </c>
      <c r="B40" s="144" t="s">
        <v>35</v>
      </c>
      <c r="C40" s="85">
        <v>6</v>
      </c>
      <c r="D40" s="86">
        <v>3</v>
      </c>
      <c r="E40" s="86">
        <v>0</v>
      </c>
      <c r="F40" s="86">
        <v>16</v>
      </c>
      <c r="G40" s="86">
        <v>3</v>
      </c>
      <c r="H40" s="86">
        <v>3</v>
      </c>
      <c r="I40" s="87">
        <v>2</v>
      </c>
      <c r="J40" s="219">
        <v>33</v>
      </c>
      <c r="K40" s="86">
        <v>109</v>
      </c>
      <c r="L40" s="68">
        <v>65</v>
      </c>
      <c r="M40" s="279">
        <v>3484</v>
      </c>
      <c r="N40" s="86">
        <v>2058</v>
      </c>
      <c r="O40" s="69">
        <v>3147</v>
      </c>
      <c r="P40" s="88">
        <f t="shared" si="8"/>
        <v>2</v>
      </c>
      <c r="Q40" s="89">
        <f t="shared" si="5"/>
        <v>0.5</v>
      </c>
      <c r="R40" s="89">
        <f t="shared" si="9"/>
        <v>0</v>
      </c>
      <c r="S40" s="89">
        <f t="shared" si="10"/>
        <v>1.4545454545454546</v>
      </c>
      <c r="T40" s="89">
        <f t="shared" si="11"/>
        <v>0.75</v>
      </c>
      <c r="U40" s="89">
        <f t="shared" si="6"/>
        <v>0.75</v>
      </c>
      <c r="V40" s="90">
        <f t="shared" si="12"/>
        <v>0.5</v>
      </c>
      <c r="W40" s="91">
        <f t="shared" si="7"/>
        <v>0.8918918918918919</v>
      </c>
      <c r="X40" s="89">
        <v>2.945945945945946</v>
      </c>
      <c r="Y40" s="71">
        <v>1.6666666666666667</v>
      </c>
      <c r="Z40" s="147">
        <v>1.1601731601731602</v>
      </c>
      <c r="AA40" s="148">
        <v>0.6701400195376099</v>
      </c>
      <c r="AB40" s="59">
        <v>1.04033057851239</v>
      </c>
    </row>
    <row r="41" spans="1:28" s="150" customFormat="1" ht="13.5" customHeight="1">
      <c r="A41" s="353"/>
      <c r="B41" s="134" t="s">
        <v>36</v>
      </c>
      <c r="C41" s="78">
        <v>12</v>
      </c>
      <c r="D41" s="79">
        <v>2</v>
      </c>
      <c r="E41" s="79">
        <v>1</v>
      </c>
      <c r="F41" s="79">
        <v>14</v>
      </c>
      <c r="G41" s="79">
        <v>3</v>
      </c>
      <c r="H41" s="79">
        <v>4</v>
      </c>
      <c r="I41" s="80">
        <v>2</v>
      </c>
      <c r="J41" s="26">
        <v>38</v>
      </c>
      <c r="K41" s="79">
        <v>127</v>
      </c>
      <c r="L41" s="54">
        <v>23</v>
      </c>
      <c r="M41" s="278">
        <v>3179</v>
      </c>
      <c r="N41" s="79">
        <v>2185</v>
      </c>
      <c r="O41" s="31">
        <v>3116</v>
      </c>
      <c r="P41" s="32">
        <f t="shared" si="8"/>
        <v>4</v>
      </c>
      <c r="Q41" s="33">
        <f t="shared" si="5"/>
        <v>0.3333333333333333</v>
      </c>
      <c r="R41" s="33">
        <f t="shared" si="9"/>
        <v>0.2</v>
      </c>
      <c r="S41" s="33">
        <f t="shared" si="10"/>
        <v>1.2727272727272727</v>
      </c>
      <c r="T41" s="33">
        <f t="shared" si="11"/>
        <v>0.75</v>
      </c>
      <c r="U41" s="33">
        <f t="shared" si="6"/>
        <v>1</v>
      </c>
      <c r="V41" s="34">
        <f t="shared" si="12"/>
        <v>0.5</v>
      </c>
      <c r="W41" s="35">
        <f t="shared" si="7"/>
        <v>1.027027027027027</v>
      </c>
      <c r="X41" s="33">
        <v>3.4324324324324325</v>
      </c>
      <c r="Y41" s="56">
        <v>0.5897435897435898</v>
      </c>
      <c r="Z41" s="136">
        <v>1.066420664206642</v>
      </c>
      <c r="AA41" s="137">
        <v>0.7124225627649169</v>
      </c>
      <c r="AB41" s="38">
        <v>1.02974223397224</v>
      </c>
    </row>
    <row r="42" spans="1:28" s="150" customFormat="1" ht="13.5" customHeight="1">
      <c r="A42" s="353"/>
      <c r="B42" s="134" t="s">
        <v>37</v>
      </c>
      <c r="C42" s="78">
        <v>13</v>
      </c>
      <c r="D42" s="79">
        <v>4</v>
      </c>
      <c r="E42" s="79">
        <v>0</v>
      </c>
      <c r="F42" s="79">
        <v>21</v>
      </c>
      <c r="G42" s="79">
        <v>1</v>
      </c>
      <c r="H42" s="79">
        <v>1</v>
      </c>
      <c r="I42" s="80">
        <v>1</v>
      </c>
      <c r="J42" s="26">
        <v>41</v>
      </c>
      <c r="K42" s="79">
        <v>95</v>
      </c>
      <c r="L42" s="54">
        <v>38</v>
      </c>
      <c r="M42" s="278">
        <v>3009</v>
      </c>
      <c r="N42" s="79">
        <v>1788</v>
      </c>
      <c r="O42" s="31">
        <v>3490</v>
      </c>
      <c r="P42" s="32">
        <f t="shared" si="8"/>
        <v>4.333333333333333</v>
      </c>
      <c r="Q42" s="33">
        <f t="shared" si="5"/>
        <v>0.6666666666666666</v>
      </c>
      <c r="R42" s="33">
        <f t="shared" si="9"/>
        <v>0</v>
      </c>
      <c r="S42" s="33">
        <f t="shared" si="10"/>
        <v>1.9090909090909092</v>
      </c>
      <c r="T42" s="33">
        <f t="shared" si="11"/>
        <v>0.25</v>
      </c>
      <c r="U42" s="33">
        <f t="shared" si="6"/>
        <v>0.25</v>
      </c>
      <c r="V42" s="34">
        <f t="shared" si="12"/>
        <v>0.25</v>
      </c>
      <c r="W42" s="35">
        <f t="shared" si="7"/>
        <v>1.1081081081081081</v>
      </c>
      <c r="X42" s="33">
        <v>2.5675675675675675</v>
      </c>
      <c r="Y42" s="56">
        <v>0.9743589743589743</v>
      </c>
      <c r="Z42" s="136">
        <v>1.0063545150501672</v>
      </c>
      <c r="AA42" s="137">
        <v>0.5822207749918593</v>
      </c>
      <c r="AB42" s="38">
        <v>1.15716180371352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2</v>
      </c>
      <c r="E43" s="82">
        <v>1</v>
      </c>
      <c r="F43" s="82">
        <v>15</v>
      </c>
      <c r="G43" s="82">
        <v>3</v>
      </c>
      <c r="H43" s="82">
        <v>0</v>
      </c>
      <c r="I43" s="83">
        <v>0</v>
      </c>
      <c r="J43" s="40">
        <v>21</v>
      </c>
      <c r="K43" s="82">
        <v>62</v>
      </c>
      <c r="L43" s="62">
        <v>29</v>
      </c>
      <c r="M43" s="282">
        <v>2726</v>
      </c>
      <c r="N43" s="82">
        <v>1443</v>
      </c>
      <c r="O43" s="45">
        <v>3141</v>
      </c>
      <c r="P43" s="46">
        <f t="shared" si="8"/>
        <v>0</v>
      </c>
      <c r="Q43" s="47">
        <f t="shared" si="5"/>
        <v>0.3333333333333333</v>
      </c>
      <c r="R43" s="47">
        <f t="shared" si="9"/>
        <v>0.2</v>
      </c>
      <c r="S43" s="47">
        <f t="shared" si="10"/>
        <v>1.3636363636363635</v>
      </c>
      <c r="T43" s="47">
        <f t="shared" si="11"/>
        <v>0.75</v>
      </c>
      <c r="U43" s="47">
        <f t="shared" si="6"/>
        <v>0</v>
      </c>
      <c r="V43" s="48">
        <f t="shared" si="12"/>
        <v>0</v>
      </c>
      <c r="W43" s="49">
        <f t="shared" si="7"/>
        <v>0.5675675675675675</v>
      </c>
      <c r="X43" s="47">
        <v>1.6756756756756757</v>
      </c>
      <c r="Y43" s="64">
        <v>0.7435897435897436</v>
      </c>
      <c r="Z43" s="141">
        <v>0.9050464807436919</v>
      </c>
      <c r="AA43" s="142">
        <v>0.4694209499024073</v>
      </c>
      <c r="AB43" s="52">
        <v>1.04075546719681</v>
      </c>
    </row>
    <row r="44" spans="1:28" s="150" customFormat="1" ht="13.5" customHeight="1">
      <c r="A44" s="352">
        <v>10</v>
      </c>
      <c r="B44" s="144" t="s">
        <v>39</v>
      </c>
      <c r="C44" s="85">
        <v>4</v>
      </c>
      <c r="D44" s="86">
        <v>7</v>
      </c>
      <c r="E44" s="86">
        <v>0</v>
      </c>
      <c r="F44" s="86">
        <v>10</v>
      </c>
      <c r="G44" s="86">
        <v>1</v>
      </c>
      <c r="H44" s="86">
        <v>0</v>
      </c>
      <c r="I44" s="87">
        <v>1</v>
      </c>
      <c r="J44" s="219">
        <v>23</v>
      </c>
      <c r="K44" s="86">
        <v>57</v>
      </c>
      <c r="L44" s="68">
        <v>39</v>
      </c>
      <c r="M44" s="279">
        <v>2545</v>
      </c>
      <c r="N44" s="86">
        <v>1225</v>
      </c>
      <c r="O44" s="69">
        <v>3237</v>
      </c>
      <c r="P44" s="88">
        <f t="shared" si="8"/>
        <v>1.3333333333333333</v>
      </c>
      <c r="Q44" s="89">
        <f t="shared" si="5"/>
        <v>1.1666666666666667</v>
      </c>
      <c r="R44" s="89">
        <f t="shared" si="9"/>
        <v>0</v>
      </c>
      <c r="S44" s="89">
        <f t="shared" si="10"/>
        <v>0.9090909090909091</v>
      </c>
      <c r="T44" s="89">
        <f t="shared" si="11"/>
        <v>0.25</v>
      </c>
      <c r="U44" s="89">
        <f t="shared" si="6"/>
        <v>0</v>
      </c>
      <c r="V44" s="90">
        <f t="shared" si="12"/>
        <v>0.25</v>
      </c>
      <c r="W44" s="91">
        <f t="shared" si="7"/>
        <v>0.6216216216216216</v>
      </c>
      <c r="X44" s="89">
        <v>1.5405405405405406</v>
      </c>
      <c r="Y44" s="71">
        <v>1</v>
      </c>
      <c r="Z44" s="147">
        <v>0.8540268456375839</v>
      </c>
      <c r="AA44" s="148">
        <v>0.3991528185076572</v>
      </c>
      <c r="AB44" s="59">
        <v>1.07079060535891</v>
      </c>
    </row>
    <row r="45" spans="1:28" s="150" customFormat="1" ht="13.5" customHeight="1">
      <c r="A45" s="353">
        <v>10</v>
      </c>
      <c r="B45" s="134" t="s">
        <v>40</v>
      </c>
      <c r="C45" s="78">
        <v>3</v>
      </c>
      <c r="D45" s="79">
        <v>9</v>
      </c>
      <c r="E45" s="79">
        <v>0</v>
      </c>
      <c r="F45" s="79">
        <v>4</v>
      </c>
      <c r="G45" s="79">
        <v>1</v>
      </c>
      <c r="H45" s="79">
        <v>0</v>
      </c>
      <c r="I45" s="80">
        <v>0</v>
      </c>
      <c r="J45" s="26">
        <v>17</v>
      </c>
      <c r="K45" s="79">
        <v>72</v>
      </c>
      <c r="L45" s="54">
        <v>52</v>
      </c>
      <c r="M45" s="278">
        <v>2714</v>
      </c>
      <c r="N45" s="79">
        <v>1226</v>
      </c>
      <c r="O45" s="31">
        <v>3506</v>
      </c>
      <c r="P45" s="32">
        <f t="shared" si="8"/>
        <v>1</v>
      </c>
      <c r="Q45" s="33">
        <f t="shared" si="5"/>
        <v>1.5</v>
      </c>
      <c r="R45" s="33">
        <f t="shared" si="9"/>
        <v>0</v>
      </c>
      <c r="S45" s="33">
        <f t="shared" si="10"/>
        <v>0.36363636363636365</v>
      </c>
      <c r="T45" s="33">
        <f t="shared" si="11"/>
        <v>0.25</v>
      </c>
      <c r="U45" s="33">
        <f t="shared" si="6"/>
        <v>0</v>
      </c>
      <c r="V45" s="223">
        <f t="shared" si="12"/>
        <v>0</v>
      </c>
      <c r="W45" s="35">
        <f t="shared" si="7"/>
        <v>0.4594594594594595</v>
      </c>
      <c r="X45" s="33">
        <v>1.945945945945946</v>
      </c>
      <c r="Y45" s="56">
        <v>1.3333333333333333</v>
      </c>
      <c r="Z45" s="136">
        <v>0.9025606917193216</v>
      </c>
      <c r="AA45" s="137">
        <v>0.3989586723071917</v>
      </c>
      <c r="AB45" s="38">
        <v>1.15366897005593</v>
      </c>
    </row>
    <row r="46" spans="1:28" s="150" customFormat="1" ht="13.5" customHeight="1">
      <c r="A46" s="353"/>
      <c r="B46" s="134" t="s">
        <v>41</v>
      </c>
      <c r="C46" s="78">
        <v>5</v>
      </c>
      <c r="D46" s="79">
        <v>7</v>
      </c>
      <c r="E46" s="79">
        <v>0</v>
      </c>
      <c r="F46" s="79">
        <v>9</v>
      </c>
      <c r="G46" s="79">
        <v>2</v>
      </c>
      <c r="H46" s="79">
        <v>2</v>
      </c>
      <c r="I46" s="80">
        <v>1</v>
      </c>
      <c r="J46" s="26">
        <v>26</v>
      </c>
      <c r="K46" s="79">
        <v>68</v>
      </c>
      <c r="L46" s="54">
        <v>45</v>
      </c>
      <c r="M46" s="278">
        <v>2473</v>
      </c>
      <c r="N46" s="79">
        <v>1126</v>
      </c>
      <c r="O46" s="31">
        <v>3095</v>
      </c>
      <c r="P46" s="32">
        <f t="shared" si="8"/>
        <v>1.6666666666666667</v>
      </c>
      <c r="Q46" s="33">
        <f t="shared" si="5"/>
        <v>1.1666666666666667</v>
      </c>
      <c r="R46" s="33">
        <f t="shared" si="9"/>
        <v>0</v>
      </c>
      <c r="S46" s="33">
        <f t="shared" si="10"/>
        <v>0.8181818181818182</v>
      </c>
      <c r="T46" s="33">
        <f t="shared" si="11"/>
        <v>0.5</v>
      </c>
      <c r="U46" s="33">
        <f t="shared" si="6"/>
        <v>0.5</v>
      </c>
      <c r="V46" s="223">
        <f t="shared" si="12"/>
        <v>0.25</v>
      </c>
      <c r="W46" s="35">
        <f t="shared" si="7"/>
        <v>0.7027027027027027</v>
      </c>
      <c r="X46" s="33">
        <v>1.837837837837838</v>
      </c>
      <c r="Y46" s="56">
        <v>1.1538461538461537</v>
      </c>
      <c r="Z46" s="136">
        <v>0.8205043132050431</v>
      </c>
      <c r="AA46" s="137">
        <v>0.36629798308392975</v>
      </c>
      <c r="AB46" s="38">
        <v>1.02551358515573</v>
      </c>
    </row>
    <row r="47" spans="1:28" s="150" customFormat="1" ht="13.5" customHeight="1">
      <c r="A47" s="354"/>
      <c r="B47" s="139" t="s">
        <v>42</v>
      </c>
      <c r="C47" s="81">
        <v>0</v>
      </c>
      <c r="D47" s="82">
        <v>12</v>
      </c>
      <c r="E47" s="82">
        <v>1</v>
      </c>
      <c r="F47" s="82">
        <v>7</v>
      </c>
      <c r="G47" s="82">
        <v>2</v>
      </c>
      <c r="H47" s="82">
        <v>0</v>
      </c>
      <c r="I47" s="83">
        <v>0</v>
      </c>
      <c r="J47" s="40">
        <v>22</v>
      </c>
      <c r="K47" s="82">
        <v>61</v>
      </c>
      <c r="L47" s="62">
        <v>32</v>
      </c>
      <c r="M47" s="282">
        <v>2270</v>
      </c>
      <c r="N47" s="82">
        <v>1223</v>
      </c>
      <c r="O47" s="45">
        <v>2984</v>
      </c>
      <c r="P47" s="46">
        <f t="shared" si="8"/>
        <v>0</v>
      </c>
      <c r="Q47" s="47">
        <f t="shared" si="5"/>
        <v>2</v>
      </c>
      <c r="R47" s="47">
        <f t="shared" si="9"/>
        <v>0.2</v>
      </c>
      <c r="S47" s="47">
        <f t="shared" si="10"/>
        <v>0.6363636363636364</v>
      </c>
      <c r="T47" s="47">
        <f t="shared" si="11"/>
        <v>0.5</v>
      </c>
      <c r="U47" s="47">
        <f t="shared" si="6"/>
        <v>0</v>
      </c>
      <c r="V47" s="224">
        <f t="shared" si="12"/>
        <v>0</v>
      </c>
      <c r="W47" s="49">
        <f t="shared" si="7"/>
        <v>0.5945945945945946</v>
      </c>
      <c r="X47" s="47">
        <v>1.6486486486486487</v>
      </c>
      <c r="Y47" s="64">
        <v>0.8205128205128205</v>
      </c>
      <c r="Z47" s="141">
        <v>0.7529021558872305</v>
      </c>
      <c r="AA47" s="142">
        <v>0.39785296031229667</v>
      </c>
      <c r="AB47" s="52">
        <v>0.987752399867594</v>
      </c>
    </row>
    <row r="48" spans="1:28" s="150" customFormat="1" ht="13.5" customHeight="1">
      <c r="A48" s="352">
        <v>11</v>
      </c>
      <c r="B48" s="144" t="s">
        <v>43</v>
      </c>
      <c r="C48" s="85">
        <v>1</v>
      </c>
      <c r="D48" s="86">
        <v>17</v>
      </c>
      <c r="E48" s="86">
        <v>2</v>
      </c>
      <c r="F48" s="86">
        <v>3</v>
      </c>
      <c r="G48" s="86">
        <v>2</v>
      </c>
      <c r="H48" s="86">
        <v>0</v>
      </c>
      <c r="I48" s="87">
        <v>0</v>
      </c>
      <c r="J48" s="219">
        <v>25</v>
      </c>
      <c r="K48" s="86">
        <v>43</v>
      </c>
      <c r="L48" s="68">
        <v>19</v>
      </c>
      <c r="M48" s="279">
        <v>2099</v>
      </c>
      <c r="N48" s="86">
        <v>1065</v>
      </c>
      <c r="O48" s="69">
        <v>3029</v>
      </c>
      <c r="P48" s="88">
        <f t="shared" si="8"/>
        <v>0.3333333333333333</v>
      </c>
      <c r="Q48" s="89">
        <f t="shared" si="5"/>
        <v>2.8333333333333335</v>
      </c>
      <c r="R48" s="89">
        <f t="shared" si="9"/>
        <v>0.4</v>
      </c>
      <c r="S48" s="89">
        <f t="shared" si="10"/>
        <v>0.2727272727272727</v>
      </c>
      <c r="T48" s="89">
        <f t="shared" si="11"/>
        <v>0.5</v>
      </c>
      <c r="U48" s="89">
        <f t="shared" si="6"/>
        <v>0</v>
      </c>
      <c r="V48" s="222">
        <f t="shared" si="12"/>
        <v>0</v>
      </c>
      <c r="W48" s="91">
        <f t="shared" si="7"/>
        <v>0.6756756756756757</v>
      </c>
      <c r="X48" s="89">
        <v>1.162162162162162</v>
      </c>
      <c r="Y48" s="71">
        <v>0.48717948717948717</v>
      </c>
      <c r="Z48" s="147">
        <v>0.6994335221592802</v>
      </c>
      <c r="AA48" s="148">
        <v>0.3463414634146341</v>
      </c>
      <c r="AB48" s="59">
        <v>1.00397746105402</v>
      </c>
    </row>
    <row r="49" spans="1:28" s="150" customFormat="1" ht="13.5" customHeight="1">
      <c r="A49" s="353">
        <v>11</v>
      </c>
      <c r="B49" s="134" t="s">
        <v>44</v>
      </c>
      <c r="C49" s="78">
        <v>0</v>
      </c>
      <c r="D49" s="79">
        <v>14</v>
      </c>
      <c r="E49" s="79">
        <v>0</v>
      </c>
      <c r="F49" s="79">
        <v>6</v>
      </c>
      <c r="G49" s="79">
        <v>6</v>
      </c>
      <c r="H49" s="79">
        <v>0</v>
      </c>
      <c r="I49" s="80">
        <v>0</v>
      </c>
      <c r="J49" s="26">
        <v>26</v>
      </c>
      <c r="K49" s="79">
        <v>53</v>
      </c>
      <c r="L49" s="80">
        <v>26</v>
      </c>
      <c r="M49" s="278">
        <v>1920</v>
      </c>
      <c r="N49" s="79">
        <v>968</v>
      </c>
      <c r="O49" s="31">
        <v>2773</v>
      </c>
      <c r="P49" s="32">
        <f t="shared" si="8"/>
        <v>0</v>
      </c>
      <c r="Q49" s="33">
        <f t="shared" si="5"/>
        <v>2.3333333333333335</v>
      </c>
      <c r="R49" s="33">
        <f t="shared" si="9"/>
        <v>0</v>
      </c>
      <c r="S49" s="33">
        <f t="shared" si="10"/>
        <v>0.5454545454545454</v>
      </c>
      <c r="T49" s="33">
        <f t="shared" si="11"/>
        <v>1.5</v>
      </c>
      <c r="U49" s="33">
        <f t="shared" si="6"/>
        <v>0</v>
      </c>
      <c r="V49" s="34">
        <f t="shared" si="12"/>
        <v>0</v>
      </c>
      <c r="W49" s="35">
        <f t="shared" si="7"/>
        <v>0.7027027027027027</v>
      </c>
      <c r="X49" s="33">
        <v>1.4324324324324325</v>
      </c>
      <c r="Y49" s="56">
        <v>0.6666666666666666</v>
      </c>
      <c r="Z49" s="136">
        <v>0.6382978723404256</v>
      </c>
      <c r="AA49" s="137">
        <v>0.3147967479674797</v>
      </c>
      <c r="AB49" s="38">
        <v>0.91608853650479</v>
      </c>
    </row>
    <row r="50" spans="1:28" s="150" customFormat="1" ht="13.5" customHeight="1">
      <c r="A50" s="353"/>
      <c r="B50" s="134" t="s">
        <v>45</v>
      </c>
      <c r="C50" s="78">
        <v>1</v>
      </c>
      <c r="D50" s="79">
        <v>23</v>
      </c>
      <c r="E50" s="79">
        <v>0</v>
      </c>
      <c r="F50" s="79">
        <v>1</v>
      </c>
      <c r="G50" s="79">
        <v>4</v>
      </c>
      <c r="H50" s="79">
        <v>0</v>
      </c>
      <c r="I50" s="80">
        <v>0</v>
      </c>
      <c r="J50" s="26">
        <v>29</v>
      </c>
      <c r="K50" s="79">
        <v>67</v>
      </c>
      <c r="L50" s="80">
        <v>15</v>
      </c>
      <c r="M50" s="278">
        <v>1653</v>
      </c>
      <c r="N50" s="79">
        <v>938</v>
      </c>
      <c r="O50" s="135">
        <v>2814</v>
      </c>
      <c r="P50" s="32">
        <f t="shared" si="8"/>
        <v>0.3333333333333333</v>
      </c>
      <c r="Q50" s="33">
        <f t="shared" si="5"/>
        <v>3.8333333333333335</v>
      </c>
      <c r="R50" s="33">
        <f t="shared" si="9"/>
        <v>0</v>
      </c>
      <c r="S50" s="33">
        <f t="shared" si="10"/>
        <v>0.09090909090909091</v>
      </c>
      <c r="T50" s="33">
        <f t="shared" si="11"/>
        <v>1</v>
      </c>
      <c r="U50" s="33">
        <f t="shared" si="6"/>
        <v>0</v>
      </c>
      <c r="V50" s="34">
        <f t="shared" si="12"/>
        <v>0</v>
      </c>
      <c r="W50" s="35">
        <f t="shared" si="7"/>
        <v>0.7837837837837838</v>
      </c>
      <c r="X50" s="33">
        <v>1.8108108108108107</v>
      </c>
      <c r="Y50" s="56">
        <v>0.38461538461538464</v>
      </c>
      <c r="Z50" s="136">
        <v>0.5486226352472618</v>
      </c>
      <c r="AA50" s="137">
        <v>0.3054379680885705</v>
      </c>
      <c r="AB50" s="138">
        <v>0.929633300297324</v>
      </c>
    </row>
    <row r="51" spans="1:28" s="150" customFormat="1" ht="13.5" customHeight="1">
      <c r="A51" s="353"/>
      <c r="B51" s="134" t="s">
        <v>46</v>
      </c>
      <c r="C51" s="78">
        <v>2</v>
      </c>
      <c r="D51" s="79">
        <v>17</v>
      </c>
      <c r="E51" s="79">
        <v>2</v>
      </c>
      <c r="F51" s="79">
        <v>2</v>
      </c>
      <c r="G51" s="79">
        <v>1</v>
      </c>
      <c r="H51" s="79">
        <v>1</v>
      </c>
      <c r="I51" s="80">
        <v>0</v>
      </c>
      <c r="J51" s="26">
        <v>25</v>
      </c>
      <c r="K51" s="79">
        <v>35</v>
      </c>
      <c r="L51" s="80">
        <v>18</v>
      </c>
      <c r="M51" s="278">
        <v>1571</v>
      </c>
      <c r="N51" s="79">
        <v>834</v>
      </c>
      <c r="O51" s="135">
        <v>2712</v>
      </c>
      <c r="P51" s="32">
        <f t="shared" si="8"/>
        <v>0.6666666666666666</v>
      </c>
      <c r="Q51" s="33">
        <f t="shared" si="5"/>
        <v>2.8333333333333335</v>
      </c>
      <c r="R51" s="33">
        <f t="shared" si="9"/>
        <v>0.4</v>
      </c>
      <c r="S51" s="33">
        <f t="shared" si="10"/>
        <v>0.18181818181818182</v>
      </c>
      <c r="T51" s="33">
        <f t="shared" si="11"/>
        <v>0.25</v>
      </c>
      <c r="U51" s="33">
        <f t="shared" si="6"/>
        <v>0.25</v>
      </c>
      <c r="V51" s="34">
        <f t="shared" si="12"/>
        <v>0</v>
      </c>
      <c r="W51" s="35">
        <f t="shared" si="7"/>
        <v>0.6756756756756757</v>
      </c>
      <c r="X51" s="33">
        <v>0.9459459459459459</v>
      </c>
      <c r="Y51" s="34">
        <v>0.46153846153846156</v>
      </c>
      <c r="Z51" s="136">
        <v>0.5212342402123424</v>
      </c>
      <c r="AA51" s="137">
        <v>0.27130774235523747</v>
      </c>
      <c r="AB51" s="138">
        <v>0.897715988083416</v>
      </c>
    </row>
    <row r="52" spans="1:28" s="150" customFormat="1" ht="13.5" customHeight="1">
      <c r="A52" s="354"/>
      <c r="B52" s="139" t="s">
        <v>47</v>
      </c>
      <c r="C52" s="81">
        <v>3</v>
      </c>
      <c r="D52" s="82">
        <v>16</v>
      </c>
      <c r="E52" s="82">
        <v>2</v>
      </c>
      <c r="F52" s="82">
        <v>1</v>
      </c>
      <c r="G52" s="82">
        <v>0</v>
      </c>
      <c r="H52" s="82">
        <v>0</v>
      </c>
      <c r="I52" s="83">
        <v>0</v>
      </c>
      <c r="J52" s="40">
        <v>22</v>
      </c>
      <c r="K52" s="82">
        <v>46</v>
      </c>
      <c r="L52" s="83">
        <v>19</v>
      </c>
      <c r="M52" s="282">
        <v>1516</v>
      </c>
      <c r="N52" s="82">
        <v>643</v>
      </c>
      <c r="O52" s="140">
        <v>2605</v>
      </c>
      <c r="P52" s="46">
        <f t="shared" si="8"/>
        <v>1</v>
      </c>
      <c r="Q52" s="47">
        <f t="shared" si="5"/>
        <v>2.6666666666666665</v>
      </c>
      <c r="R52" s="47">
        <f t="shared" si="9"/>
        <v>0.4</v>
      </c>
      <c r="S52" s="47">
        <f t="shared" si="10"/>
        <v>0.09090909090909091</v>
      </c>
      <c r="T52" s="47">
        <f t="shared" si="11"/>
        <v>0</v>
      </c>
      <c r="U52" s="47">
        <f t="shared" si="6"/>
        <v>0</v>
      </c>
      <c r="V52" s="48">
        <f t="shared" si="12"/>
        <v>0</v>
      </c>
      <c r="W52" s="49">
        <f t="shared" si="7"/>
        <v>0.5945945945945946</v>
      </c>
      <c r="X52" s="47">
        <v>1.2432432432432432</v>
      </c>
      <c r="Y52" s="48">
        <v>0.48717948717948717</v>
      </c>
      <c r="Z52" s="141">
        <v>0.5028192371475954</v>
      </c>
      <c r="AA52" s="142">
        <v>0.20910569105691057</v>
      </c>
      <c r="AB52" s="143">
        <v>0.861726761495203</v>
      </c>
    </row>
    <row r="53" spans="1:28" s="150" customFormat="1" ht="13.5" customHeight="1">
      <c r="A53" s="352">
        <v>12</v>
      </c>
      <c r="B53" s="134" t="s">
        <v>48</v>
      </c>
      <c r="C53" s="78">
        <v>2</v>
      </c>
      <c r="D53" s="79">
        <v>11</v>
      </c>
      <c r="E53" s="79">
        <v>4</v>
      </c>
      <c r="F53" s="79">
        <v>3</v>
      </c>
      <c r="G53" s="79">
        <v>0</v>
      </c>
      <c r="H53" s="79">
        <v>0</v>
      </c>
      <c r="I53" s="80">
        <v>0</v>
      </c>
      <c r="J53" s="26">
        <v>20</v>
      </c>
      <c r="K53" s="79">
        <v>34</v>
      </c>
      <c r="L53" s="80">
        <v>15</v>
      </c>
      <c r="M53" s="278">
        <v>1625</v>
      </c>
      <c r="N53" s="79">
        <v>702</v>
      </c>
      <c r="O53" s="135">
        <v>2266</v>
      </c>
      <c r="P53" s="32">
        <f t="shared" si="8"/>
        <v>0.6666666666666666</v>
      </c>
      <c r="Q53" s="33">
        <f t="shared" si="5"/>
        <v>1.8333333333333333</v>
      </c>
      <c r="R53" s="33">
        <f t="shared" si="9"/>
        <v>0.8</v>
      </c>
      <c r="S53" s="33">
        <f t="shared" si="10"/>
        <v>0.2727272727272727</v>
      </c>
      <c r="T53" s="33">
        <f t="shared" si="11"/>
        <v>0</v>
      </c>
      <c r="U53" s="33">
        <f t="shared" si="6"/>
        <v>0</v>
      </c>
      <c r="V53" s="223">
        <f t="shared" si="12"/>
        <v>0</v>
      </c>
      <c r="W53" s="35">
        <f t="shared" si="7"/>
        <v>0.5405405405405406</v>
      </c>
      <c r="X53" s="33">
        <v>0.918918918918919</v>
      </c>
      <c r="Y53" s="34">
        <v>0.38461538461538464</v>
      </c>
      <c r="Z53" s="136">
        <v>0.5384360503644798</v>
      </c>
      <c r="AA53" s="137">
        <v>0.22844126260982753</v>
      </c>
      <c r="AB53" s="138">
        <v>0.749090909090909</v>
      </c>
    </row>
    <row r="54" spans="1:28" s="150" customFormat="1" ht="13.5" customHeight="1">
      <c r="A54" s="353"/>
      <c r="B54" s="134" t="s">
        <v>49</v>
      </c>
      <c r="C54" s="78">
        <v>0</v>
      </c>
      <c r="D54" s="79">
        <v>12</v>
      </c>
      <c r="E54" s="79">
        <v>3</v>
      </c>
      <c r="F54" s="79">
        <v>1</v>
      </c>
      <c r="G54" s="79">
        <v>0</v>
      </c>
      <c r="H54" s="79">
        <v>0</v>
      </c>
      <c r="I54" s="80">
        <v>0</v>
      </c>
      <c r="J54" s="26">
        <v>16</v>
      </c>
      <c r="K54" s="79">
        <v>28</v>
      </c>
      <c r="L54" s="80">
        <v>8</v>
      </c>
      <c r="M54" s="278">
        <v>1404</v>
      </c>
      <c r="N54" s="79">
        <v>692</v>
      </c>
      <c r="O54" s="135">
        <v>2036</v>
      </c>
      <c r="P54" s="32">
        <f t="shared" si="8"/>
        <v>0</v>
      </c>
      <c r="Q54" s="33">
        <f t="shared" si="5"/>
        <v>2</v>
      </c>
      <c r="R54" s="33">
        <f t="shared" si="9"/>
        <v>0.6</v>
      </c>
      <c r="S54" s="33">
        <f t="shared" si="10"/>
        <v>0.09090909090909091</v>
      </c>
      <c r="T54" s="33">
        <f t="shared" si="11"/>
        <v>0</v>
      </c>
      <c r="U54" s="33">
        <f t="shared" si="6"/>
        <v>0</v>
      </c>
      <c r="V54" s="34">
        <f t="shared" si="12"/>
        <v>0</v>
      </c>
      <c r="W54" s="35">
        <f t="shared" si="7"/>
        <v>0.43243243243243246</v>
      </c>
      <c r="X54" s="33">
        <v>0.7567567567567568</v>
      </c>
      <c r="Y54" s="34">
        <v>0.20512820512820512</v>
      </c>
      <c r="Z54" s="136">
        <v>0.4644392987098908</v>
      </c>
      <c r="AA54" s="137">
        <v>0.225113858165257</v>
      </c>
      <c r="AB54" s="138">
        <v>0.672835426305354</v>
      </c>
    </row>
    <row r="55" spans="1:28" s="150" customFormat="1" ht="13.5" customHeight="1">
      <c r="A55" s="353"/>
      <c r="B55" s="134" t="s">
        <v>50</v>
      </c>
      <c r="C55" s="78">
        <v>0</v>
      </c>
      <c r="D55" s="79">
        <v>9</v>
      </c>
      <c r="E55" s="79">
        <v>4</v>
      </c>
      <c r="F55" s="79">
        <v>0</v>
      </c>
      <c r="G55" s="79">
        <v>0</v>
      </c>
      <c r="H55" s="79">
        <v>0</v>
      </c>
      <c r="I55" s="80">
        <v>0</v>
      </c>
      <c r="J55" s="26">
        <v>13</v>
      </c>
      <c r="K55" s="79">
        <v>12</v>
      </c>
      <c r="L55" s="80">
        <v>13</v>
      </c>
      <c r="M55" s="278">
        <v>1373</v>
      </c>
      <c r="N55" s="79">
        <v>511</v>
      </c>
      <c r="O55" s="135">
        <v>1971</v>
      </c>
      <c r="P55" s="32">
        <f t="shared" si="8"/>
        <v>0</v>
      </c>
      <c r="Q55" s="33">
        <f t="shared" si="5"/>
        <v>1.5</v>
      </c>
      <c r="R55" s="33">
        <f t="shared" si="9"/>
        <v>0.8</v>
      </c>
      <c r="S55" s="33">
        <f t="shared" si="10"/>
        <v>0</v>
      </c>
      <c r="T55" s="33">
        <f t="shared" si="11"/>
        <v>0</v>
      </c>
      <c r="U55" s="33">
        <f t="shared" si="6"/>
        <v>0</v>
      </c>
      <c r="V55" s="34">
        <f t="shared" si="12"/>
        <v>0</v>
      </c>
      <c r="W55" s="35">
        <f t="shared" si="7"/>
        <v>0.35135135135135137</v>
      </c>
      <c r="X55" s="33">
        <v>0.32432432432432434</v>
      </c>
      <c r="Y55" s="34">
        <v>0.3333333333333333</v>
      </c>
      <c r="Z55" s="136">
        <v>0.4559946861507805</v>
      </c>
      <c r="AA55" s="137">
        <v>0.1665580182529335</v>
      </c>
      <c r="AB55" s="138">
        <v>0.650924702774108</v>
      </c>
    </row>
    <row r="56" spans="1:28" s="150" customFormat="1" ht="13.5" customHeight="1">
      <c r="A56" s="353"/>
      <c r="B56" s="134" t="s">
        <v>51</v>
      </c>
      <c r="C56" s="78">
        <v>0</v>
      </c>
      <c r="D56" s="79">
        <v>6</v>
      </c>
      <c r="E56" s="79">
        <v>4</v>
      </c>
      <c r="F56" s="79">
        <v>5</v>
      </c>
      <c r="G56" s="79">
        <v>0</v>
      </c>
      <c r="H56" s="79">
        <v>0</v>
      </c>
      <c r="I56" s="80">
        <v>0</v>
      </c>
      <c r="J56" s="26">
        <v>15</v>
      </c>
      <c r="K56" s="79">
        <v>8</v>
      </c>
      <c r="L56" s="80">
        <v>11</v>
      </c>
      <c r="M56" s="278">
        <v>1181</v>
      </c>
      <c r="N56" s="79">
        <v>328</v>
      </c>
      <c r="O56" s="135">
        <v>1510</v>
      </c>
      <c r="P56" s="32">
        <f t="shared" si="8"/>
        <v>0</v>
      </c>
      <c r="Q56" s="33">
        <f t="shared" si="5"/>
        <v>1</v>
      </c>
      <c r="R56" s="33">
        <f t="shared" si="9"/>
        <v>0.8</v>
      </c>
      <c r="S56" s="33">
        <f t="shared" si="10"/>
        <v>0.45454545454545453</v>
      </c>
      <c r="T56" s="33">
        <f t="shared" si="11"/>
        <v>0</v>
      </c>
      <c r="U56" s="33">
        <f t="shared" si="6"/>
        <v>0</v>
      </c>
      <c r="V56" s="34">
        <f t="shared" si="12"/>
        <v>0</v>
      </c>
      <c r="W56" s="35">
        <f t="shared" si="7"/>
        <v>0.40540540540540543</v>
      </c>
      <c r="X56" s="33">
        <v>0.21621621621621623</v>
      </c>
      <c r="Y56" s="34">
        <v>0.28205128205128205</v>
      </c>
      <c r="Z56" s="136">
        <v>0.40170068027210887</v>
      </c>
      <c r="AA56" s="137">
        <v>0.10771756978653531</v>
      </c>
      <c r="AB56" s="138">
        <v>0.498678996036988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3</v>
      </c>
      <c r="M57" s="230"/>
      <c r="N57" s="312"/>
      <c r="O57" s="310">
        <v>786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0.07692307692307693</v>
      </c>
      <c r="Z57" s="235"/>
      <c r="AA57" s="265"/>
      <c r="AB57" s="313">
        <v>0.261564059900166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88</v>
      </c>
      <c r="D58" s="93">
        <f t="shared" si="13"/>
        <v>217</v>
      </c>
      <c r="E58" s="93">
        <f t="shared" si="13"/>
        <v>39</v>
      </c>
      <c r="F58" s="93">
        <f t="shared" si="13"/>
        <v>257</v>
      </c>
      <c r="G58" s="93">
        <f t="shared" si="13"/>
        <v>66</v>
      </c>
      <c r="H58" s="93">
        <f t="shared" si="13"/>
        <v>100</v>
      </c>
      <c r="I58" s="94">
        <f t="shared" si="13"/>
        <v>218</v>
      </c>
      <c r="J58" s="220">
        <f>SUM(C58:I58)</f>
        <v>985</v>
      </c>
      <c r="K58" s="93">
        <v>2028</v>
      </c>
      <c r="L58" s="94">
        <v>1063</v>
      </c>
      <c r="M58" s="283">
        <v>99509</v>
      </c>
      <c r="N58" s="93">
        <v>88408</v>
      </c>
      <c r="O58" s="151">
        <v>88727</v>
      </c>
      <c r="P58" s="98">
        <f>C58/3</f>
        <v>29.333333333333332</v>
      </c>
      <c r="Q58" s="99">
        <f t="shared" si="5"/>
        <v>36.166666666666664</v>
      </c>
      <c r="R58" s="99">
        <f>E58/5</f>
        <v>7.8</v>
      </c>
      <c r="S58" s="99">
        <f>F58/11</f>
        <v>23.363636363636363</v>
      </c>
      <c r="T58" s="99">
        <f>G58/4</f>
        <v>16.5</v>
      </c>
      <c r="U58" s="99">
        <f t="shared" si="6"/>
        <v>25</v>
      </c>
      <c r="V58" s="152">
        <f>I58/4</f>
        <v>54.5</v>
      </c>
      <c r="W58" s="101">
        <f t="shared" si="7"/>
        <v>26.62162162162162</v>
      </c>
      <c r="X58" s="99">
        <v>54.616770616770616</v>
      </c>
      <c r="Y58" s="100">
        <v>27.256410256410255</v>
      </c>
      <c r="Z58" s="101">
        <v>33.24</v>
      </c>
      <c r="AA58" s="99">
        <v>28.84437194127243</v>
      </c>
      <c r="AB58" s="152">
        <v>29.389532957933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AB60"/>
  <sheetViews>
    <sheetView showZeros="0" zoomScale="68" zoomScaleNormal="68" workbookViewId="0" topLeftCell="A19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/>
      <c r="E5" s="13">
        <v>3</v>
      </c>
      <c r="F5" s="13"/>
      <c r="G5" s="13"/>
      <c r="H5" s="13"/>
      <c r="I5" s="14"/>
      <c r="J5" s="12">
        <v>3</v>
      </c>
      <c r="K5" s="13">
        <v>4</v>
      </c>
      <c r="L5" s="256">
        <v>4</v>
      </c>
      <c r="M5" s="74">
        <v>503</v>
      </c>
      <c r="N5" s="75">
        <v>566</v>
      </c>
      <c r="O5" s="17">
        <v>302</v>
      </c>
      <c r="P5" s="18">
        <f aca="true" t="shared" si="0" ref="P5:P36">C5/3</f>
        <v>0</v>
      </c>
      <c r="Q5" s="19">
        <f>D5/6</f>
        <v>0</v>
      </c>
      <c r="R5" s="19">
        <f aca="true" t="shared" si="1" ref="R5:R36">E5/5</f>
        <v>0.6</v>
      </c>
      <c r="S5" s="19">
        <f aca="true" t="shared" si="2" ref="S5:S36">F5/11</f>
        <v>0</v>
      </c>
      <c r="T5" s="19">
        <f aca="true" t="shared" si="3" ref="T5:T36">G5/4</f>
        <v>0</v>
      </c>
      <c r="U5" s="19">
        <f>H5/4</f>
        <v>0</v>
      </c>
      <c r="V5" s="20">
        <f aca="true" t="shared" si="4" ref="V5:V36">I5/4</f>
        <v>0</v>
      </c>
      <c r="W5" s="21">
        <f>J5/37</f>
        <v>0.08108108108108109</v>
      </c>
      <c r="X5" s="19">
        <v>0.10256410256410256</v>
      </c>
      <c r="Y5" s="258">
        <v>0.10256410256410256</v>
      </c>
      <c r="Z5" s="131">
        <v>0.16699867197875165</v>
      </c>
      <c r="AA5" s="132">
        <v>0.1855737704918033</v>
      </c>
      <c r="AB5" s="24">
        <v>0.101070950468541</v>
      </c>
    </row>
    <row r="6" spans="1:28" s="119" customFormat="1" ht="13.5" customHeight="1">
      <c r="A6" s="353"/>
      <c r="B6" s="134" t="s">
        <v>1</v>
      </c>
      <c r="C6" s="26"/>
      <c r="D6" s="27"/>
      <c r="E6" s="27">
        <v>1</v>
      </c>
      <c r="F6" s="27">
        <v>1</v>
      </c>
      <c r="G6" s="27"/>
      <c r="H6" s="27"/>
      <c r="I6" s="28"/>
      <c r="J6" s="26">
        <v>2</v>
      </c>
      <c r="K6" s="27">
        <v>2</v>
      </c>
      <c r="L6" s="257">
        <v>4</v>
      </c>
      <c r="M6" s="78">
        <v>891</v>
      </c>
      <c r="N6" s="79">
        <v>773</v>
      </c>
      <c r="O6" s="31">
        <v>1149</v>
      </c>
      <c r="P6" s="32">
        <f t="shared" si="0"/>
        <v>0</v>
      </c>
      <c r="Q6" s="33">
        <f aca="true" t="shared" si="5" ref="Q6:Q58">D6/6</f>
        <v>0</v>
      </c>
      <c r="R6" s="33">
        <f t="shared" si="1"/>
        <v>0.2</v>
      </c>
      <c r="S6" s="33">
        <f t="shared" si="2"/>
        <v>0.09090909090909091</v>
      </c>
      <c r="T6" s="33">
        <f t="shared" si="3"/>
        <v>0</v>
      </c>
      <c r="U6" s="33">
        <f aca="true" t="shared" si="6" ref="U6:U58">H6/4</f>
        <v>0</v>
      </c>
      <c r="V6" s="34">
        <f t="shared" si="4"/>
        <v>0</v>
      </c>
      <c r="W6" s="35">
        <f aca="true" t="shared" si="7" ref="W6:W58">J6/37</f>
        <v>0.05405405405405406</v>
      </c>
      <c r="X6" s="33">
        <v>0.05128205128205128</v>
      </c>
      <c r="Y6" s="56">
        <v>0.10256410256410256</v>
      </c>
      <c r="Z6" s="136">
        <v>0.2928031547814657</v>
      </c>
      <c r="AA6" s="137">
        <v>0.25335955424451</v>
      </c>
      <c r="AB6" s="38">
        <v>0.380841895923102</v>
      </c>
    </row>
    <row r="7" spans="1:28" s="119" customFormat="1" ht="13.5" customHeight="1">
      <c r="A7" s="353"/>
      <c r="B7" s="134" t="s">
        <v>2</v>
      </c>
      <c r="C7" s="26"/>
      <c r="D7" s="27"/>
      <c r="E7" s="27">
        <v>1</v>
      </c>
      <c r="F7" s="27">
        <v>2</v>
      </c>
      <c r="G7" s="27"/>
      <c r="H7" s="27"/>
      <c r="I7" s="28"/>
      <c r="J7" s="26">
        <v>3</v>
      </c>
      <c r="K7" s="27">
        <v>0</v>
      </c>
      <c r="L7" s="257">
        <v>5</v>
      </c>
      <c r="M7" s="78">
        <v>1019</v>
      </c>
      <c r="N7" s="79">
        <v>826</v>
      </c>
      <c r="O7" s="31">
        <v>1067</v>
      </c>
      <c r="P7" s="32">
        <f t="shared" si="0"/>
        <v>0</v>
      </c>
      <c r="Q7" s="33">
        <f t="shared" si="5"/>
        <v>0</v>
      </c>
      <c r="R7" s="33">
        <f t="shared" si="1"/>
        <v>0.2</v>
      </c>
      <c r="S7" s="33">
        <f t="shared" si="2"/>
        <v>0.18181818181818182</v>
      </c>
      <c r="T7" s="33">
        <f t="shared" si="3"/>
        <v>0</v>
      </c>
      <c r="U7" s="33">
        <f t="shared" si="6"/>
        <v>0</v>
      </c>
      <c r="V7" s="34">
        <f t="shared" si="4"/>
        <v>0</v>
      </c>
      <c r="W7" s="35">
        <f t="shared" si="7"/>
        <v>0.08108108108108109</v>
      </c>
      <c r="X7" s="33">
        <v>0</v>
      </c>
      <c r="Y7" s="56">
        <v>0.1282051282051282</v>
      </c>
      <c r="Z7" s="136">
        <v>0.3348669076569175</v>
      </c>
      <c r="AA7" s="137">
        <v>0.2704649639816634</v>
      </c>
      <c r="AB7" s="38">
        <v>0.352727272727273</v>
      </c>
    </row>
    <row r="8" spans="1:28" s="119" customFormat="1" ht="13.5" customHeight="1">
      <c r="A8" s="354"/>
      <c r="B8" s="134" t="s">
        <v>3</v>
      </c>
      <c r="C8" s="26"/>
      <c r="D8" s="27"/>
      <c r="E8" s="27">
        <v>1</v>
      </c>
      <c r="F8" s="27">
        <v>3</v>
      </c>
      <c r="G8" s="27">
        <v>1</v>
      </c>
      <c r="H8" s="27"/>
      <c r="I8" s="28"/>
      <c r="J8" s="26">
        <v>5</v>
      </c>
      <c r="K8" s="27">
        <v>2</v>
      </c>
      <c r="L8" s="257">
        <v>6</v>
      </c>
      <c r="M8" s="78">
        <v>984</v>
      </c>
      <c r="N8" s="79">
        <v>911</v>
      </c>
      <c r="O8" s="31">
        <v>1088</v>
      </c>
      <c r="P8" s="32">
        <f t="shared" si="0"/>
        <v>0</v>
      </c>
      <c r="Q8" s="33">
        <f t="shared" si="5"/>
        <v>0</v>
      </c>
      <c r="R8" s="33">
        <f t="shared" si="1"/>
        <v>0.2</v>
      </c>
      <c r="S8" s="33">
        <f t="shared" si="2"/>
        <v>0.2727272727272727</v>
      </c>
      <c r="T8" s="33">
        <f t="shared" si="3"/>
        <v>0.25</v>
      </c>
      <c r="U8" s="33">
        <f t="shared" si="6"/>
        <v>0</v>
      </c>
      <c r="V8" s="34">
        <f t="shared" si="4"/>
        <v>0</v>
      </c>
      <c r="W8" s="35">
        <f t="shared" si="7"/>
        <v>0.13513513513513514</v>
      </c>
      <c r="X8" s="33">
        <v>0.05128205128205128</v>
      </c>
      <c r="Y8" s="56">
        <v>0.15384615384615385</v>
      </c>
      <c r="Z8" s="136">
        <v>0.3233651002300362</v>
      </c>
      <c r="AA8" s="137">
        <v>0.2982973149967256</v>
      </c>
      <c r="AB8" s="38">
        <v>0.35978835978836</v>
      </c>
    </row>
    <row r="9" spans="1:28" s="119" customFormat="1" ht="13.5" customHeight="1">
      <c r="A9" s="352">
        <v>2</v>
      </c>
      <c r="B9" s="144" t="s">
        <v>4</v>
      </c>
      <c r="C9" s="219"/>
      <c r="D9" s="261">
        <v>1</v>
      </c>
      <c r="E9" s="261"/>
      <c r="F9" s="261"/>
      <c r="G9" s="261">
        <v>2</v>
      </c>
      <c r="H9" s="261"/>
      <c r="I9" s="262"/>
      <c r="J9" s="219">
        <v>3</v>
      </c>
      <c r="K9" s="261">
        <v>1</v>
      </c>
      <c r="L9" s="263">
        <v>8</v>
      </c>
      <c r="M9" s="85">
        <v>741</v>
      </c>
      <c r="N9" s="86">
        <v>784</v>
      </c>
      <c r="O9" s="69">
        <v>1054</v>
      </c>
      <c r="P9" s="88">
        <f t="shared" si="0"/>
        <v>0</v>
      </c>
      <c r="Q9" s="89">
        <f t="shared" si="5"/>
        <v>0.16666666666666666</v>
      </c>
      <c r="R9" s="89">
        <f t="shared" si="1"/>
        <v>0</v>
      </c>
      <c r="S9" s="89">
        <f t="shared" si="2"/>
        <v>0</v>
      </c>
      <c r="T9" s="89">
        <f t="shared" si="3"/>
        <v>0.5</v>
      </c>
      <c r="U9" s="89">
        <f t="shared" si="6"/>
        <v>0</v>
      </c>
      <c r="V9" s="90">
        <f t="shared" si="4"/>
        <v>0</v>
      </c>
      <c r="W9" s="91">
        <f t="shared" si="7"/>
        <v>0.08108108108108109</v>
      </c>
      <c r="X9" s="89">
        <v>0.02564102564102564</v>
      </c>
      <c r="Y9" s="71">
        <v>0.20512820512820512</v>
      </c>
      <c r="Z9" s="147">
        <v>0.24358974358974358</v>
      </c>
      <c r="AA9" s="148">
        <v>0.25696492953130123</v>
      </c>
      <c r="AB9" s="59">
        <v>0.348775645268034</v>
      </c>
    </row>
    <row r="10" spans="1:28" s="145" customFormat="1" ht="13.5" customHeight="1">
      <c r="A10" s="353">
        <v>2</v>
      </c>
      <c r="B10" s="134" t="s">
        <v>5</v>
      </c>
      <c r="C10" s="29"/>
      <c r="D10" s="30"/>
      <c r="E10" s="30"/>
      <c r="F10" s="30">
        <v>1</v>
      </c>
      <c r="G10" s="30"/>
      <c r="H10" s="30"/>
      <c r="I10" s="54"/>
      <c r="J10" s="26">
        <v>1</v>
      </c>
      <c r="K10" s="30">
        <v>5</v>
      </c>
      <c r="L10" s="54">
        <v>3</v>
      </c>
      <c r="M10" s="29">
        <v>602</v>
      </c>
      <c r="N10" s="30">
        <v>612</v>
      </c>
      <c r="O10" s="31">
        <v>863</v>
      </c>
      <c r="P10" s="32">
        <f t="shared" si="0"/>
        <v>0</v>
      </c>
      <c r="Q10" s="33">
        <f t="shared" si="5"/>
        <v>0</v>
      </c>
      <c r="R10" s="33">
        <f t="shared" si="1"/>
        <v>0</v>
      </c>
      <c r="S10" s="33">
        <f t="shared" si="2"/>
        <v>0.09090909090909091</v>
      </c>
      <c r="T10" s="33">
        <f t="shared" si="3"/>
        <v>0</v>
      </c>
      <c r="U10" s="33">
        <f t="shared" si="6"/>
        <v>0</v>
      </c>
      <c r="V10" s="223">
        <f t="shared" si="4"/>
        <v>0</v>
      </c>
      <c r="W10" s="35">
        <f t="shared" si="7"/>
        <v>0.02702702702702703</v>
      </c>
      <c r="X10" s="55">
        <v>0.1282051282051282</v>
      </c>
      <c r="Y10" s="56">
        <v>0.07692307692307693</v>
      </c>
      <c r="Z10" s="36">
        <v>0.19796119697467937</v>
      </c>
      <c r="AA10" s="37">
        <v>0.20065573770491804</v>
      </c>
      <c r="AB10" s="38">
        <v>0.285383597883598</v>
      </c>
    </row>
    <row r="11" spans="1:28" s="145" customFormat="1" ht="13.5" customHeight="1">
      <c r="A11" s="353"/>
      <c r="B11" s="134" t="s">
        <v>6</v>
      </c>
      <c r="C11" s="29"/>
      <c r="D11" s="30"/>
      <c r="E11" s="30">
        <v>1</v>
      </c>
      <c r="F11" s="30">
        <v>1</v>
      </c>
      <c r="G11" s="30"/>
      <c r="H11" s="30"/>
      <c r="I11" s="54"/>
      <c r="J11" s="26">
        <v>2</v>
      </c>
      <c r="K11" s="30">
        <v>5</v>
      </c>
      <c r="L11" s="54">
        <v>6</v>
      </c>
      <c r="M11" s="29">
        <v>753</v>
      </c>
      <c r="N11" s="30">
        <v>671</v>
      </c>
      <c r="O11" s="31">
        <v>786</v>
      </c>
      <c r="P11" s="32">
        <f t="shared" si="0"/>
        <v>0</v>
      </c>
      <c r="Q11" s="33">
        <f t="shared" si="5"/>
        <v>0</v>
      </c>
      <c r="R11" s="33">
        <f t="shared" si="1"/>
        <v>0.2</v>
      </c>
      <c r="S11" s="33">
        <f t="shared" si="2"/>
        <v>0.09090909090909091</v>
      </c>
      <c r="T11" s="33">
        <f t="shared" si="3"/>
        <v>0</v>
      </c>
      <c r="U11" s="33">
        <f t="shared" si="6"/>
        <v>0</v>
      </c>
      <c r="V11" s="223">
        <f t="shared" si="4"/>
        <v>0</v>
      </c>
      <c r="W11" s="35">
        <f t="shared" si="7"/>
        <v>0.05405405405405406</v>
      </c>
      <c r="X11" s="55">
        <v>0.1282051282051282</v>
      </c>
      <c r="Y11" s="56">
        <v>0.15384615384615385</v>
      </c>
      <c r="Z11" s="36">
        <v>0.24769736842105264</v>
      </c>
      <c r="AA11" s="37">
        <v>0.21985583224115335</v>
      </c>
      <c r="AB11" s="38">
        <v>0.259834710743802</v>
      </c>
    </row>
    <row r="12" spans="1:28" s="145" customFormat="1" ht="13.5" customHeight="1">
      <c r="A12" s="354"/>
      <c r="B12" s="139" t="s">
        <v>7</v>
      </c>
      <c r="C12" s="43"/>
      <c r="D12" s="44">
        <v>2</v>
      </c>
      <c r="E12" s="44">
        <v>2</v>
      </c>
      <c r="F12" s="44"/>
      <c r="G12" s="44"/>
      <c r="H12" s="44"/>
      <c r="I12" s="62"/>
      <c r="J12" s="40">
        <v>4</v>
      </c>
      <c r="K12" s="44">
        <v>3</v>
      </c>
      <c r="L12" s="62">
        <v>12</v>
      </c>
      <c r="M12" s="43">
        <v>782</v>
      </c>
      <c r="N12" s="44">
        <v>704</v>
      </c>
      <c r="O12" s="45">
        <v>783</v>
      </c>
      <c r="P12" s="46">
        <f t="shared" si="0"/>
        <v>0</v>
      </c>
      <c r="Q12" s="47">
        <f t="shared" si="5"/>
        <v>0.3333333333333333</v>
      </c>
      <c r="R12" s="47">
        <f t="shared" si="1"/>
        <v>0.4</v>
      </c>
      <c r="S12" s="47">
        <f t="shared" si="2"/>
        <v>0</v>
      </c>
      <c r="T12" s="47">
        <f t="shared" si="3"/>
        <v>0</v>
      </c>
      <c r="U12" s="47">
        <f t="shared" si="6"/>
        <v>0</v>
      </c>
      <c r="V12" s="224">
        <f t="shared" si="4"/>
        <v>0</v>
      </c>
      <c r="W12" s="49">
        <f t="shared" si="7"/>
        <v>0.10810810810810811</v>
      </c>
      <c r="X12" s="63">
        <v>0.07692307692307693</v>
      </c>
      <c r="Y12" s="64">
        <v>0.3076923076923077</v>
      </c>
      <c r="Z12" s="50">
        <v>0.25715225254850377</v>
      </c>
      <c r="AA12" s="51">
        <v>0.23074401835463781</v>
      </c>
      <c r="AB12" s="52">
        <v>0.259014224280516</v>
      </c>
    </row>
    <row r="13" spans="1:28" s="145" customFormat="1" ht="13.5" customHeight="1">
      <c r="A13" s="352">
        <v>3</v>
      </c>
      <c r="B13" s="134" t="s">
        <v>8</v>
      </c>
      <c r="C13" s="29"/>
      <c r="D13" s="30"/>
      <c r="E13" s="30"/>
      <c r="F13" s="30"/>
      <c r="G13" s="30"/>
      <c r="H13" s="30"/>
      <c r="I13" s="54"/>
      <c r="J13" s="26"/>
      <c r="K13" s="30">
        <v>4</v>
      </c>
      <c r="L13" s="54">
        <v>10</v>
      </c>
      <c r="M13" s="29">
        <v>777</v>
      </c>
      <c r="N13" s="30">
        <v>630</v>
      </c>
      <c r="O13" s="31">
        <v>867</v>
      </c>
      <c r="P13" s="32">
        <f t="shared" si="0"/>
        <v>0</v>
      </c>
      <c r="Q13" s="33">
        <f t="shared" si="5"/>
        <v>0</v>
      </c>
      <c r="R13" s="33">
        <f t="shared" si="1"/>
        <v>0</v>
      </c>
      <c r="S13" s="33">
        <f t="shared" si="2"/>
        <v>0</v>
      </c>
      <c r="T13" s="33">
        <f t="shared" si="3"/>
        <v>0</v>
      </c>
      <c r="U13" s="33">
        <f t="shared" si="6"/>
        <v>0</v>
      </c>
      <c r="V13" s="223">
        <f t="shared" si="4"/>
        <v>0</v>
      </c>
      <c r="W13" s="35">
        <f t="shared" si="7"/>
        <v>0</v>
      </c>
      <c r="X13" s="55">
        <v>0.10256410256410256</v>
      </c>
      <c r="Y13" s="56">
        <v>0.2564102564102564</v>
      </c>
      <c r="Z13" s="36">
        <v>0.25542406311637084</v>
      </c>
      <c r="AA13" s="37">
        <v>0.20642201834862386</v>
      </c>
      <c r="AB13" s="38">
        <v>0.286801190869997</v>
      </c>
    </row>
    <row r="14" spans="1:28" s="145" customFormat="1" ht="13.5" customHeight="1">
      <c r="A14" s="353">
        <v>3</v>
      </c>
      <c r="B14" s="134" t="s">
        <v>9</v>
      </c>
      <c r="C14" s="29"/>
      <c r="D14" s="30"/>
      <c r="E14" s="30">
        <v>4</v>
      </c>
      <c r="F14" s="30"/>
      <c r="G14" s="30"/>
      <c r="H14" s="30"/>
      <c r="I14" s="54"/>
      <c r="J14" s="26">
        <v>4</v>
      </c>
      <c r="K14" s="30">
        <v>3</v>
      </c>
      <c r="L14" s="54">
        <v>7</v>
      </c>
      <c r="M14" s="29">
        <v>891</v>
      </c>
      <c r="N14" s="30">
        <v>635</v>
      </c>
      <c r="O14" s="31">
        <v>934</v>
      </c>
      <c r="P14" s="32">
        <f t="shared" si="0"/>
        <v>0</v>
      </c>
      <c r="Q14" s="33">
        <f t="shared" si="5"/>
        <v>0</v>
      </c>
      <c r="R14" s="33">
        <f t="shared" si="1"/>
        <v>0.8</v>
      </c>
      <c r="S14" s="33">
        <f t="shared" si="2"/>
        <v>0</v>
      </c>
      <c r="T14" s="33">
        <f t="shared" si="3"/>
        <v>0</v>
      </c>
      <c r="U14" s="33">
        <f t="shared" si="6"/>
        <v>0</v>
      </c>
      <c r="V14" s="34">
        <f t="shared" si="4"/>
        <v>0</v>
      </c>
      <c r="W14" s="35">
        <f t="shared" si="7"/>
        <v>0.10810810810810811</v>
      </c>
      <c r="X14" s="55">
        <v>0.07692307692307693</v>
      </c>
      <c r="Y14" s="56">
        <v>0.1794871794871795</v>
      </c>
      <c r="Z14" s="36">
        <v>0.29289940828402367</v>
      </c>
      <c r="AA14" s="37">
        <v>0.2080602883355177</v>
      </c>
      <c r="AB14" s="38">
        <v>0.309066843150232</v>
      </c>
    </row>
    <row r="15" spans="1:28" s="145" customFormat="1" ht="13.5" customHeight="1">
      <c r="A15" s="353"/>
      <c r="B15" s="134" t="s">
        <v>10</v>
      </c>
      <c r="C15" s="29"/>
      <c r="D15" s="30">
        <v>1</v>
      </c>
      <c r="E15" s="30">
        <v>2</v>
      </c>
      <c r="F15" s="30">
        <v>1</v>
      </c>
      <c r="G15" s="30"/>
      <c r="H15" s="30"/>
      <c r="I15" s="54"/>
      <c r="J15" s="26">
        <v>4</v>
      </c>
      <c r="K15" s="30">
        <v>5</v>
      </c>
      <c r="L15" s="54">
        <v>6</v>
      </c>
      <c r="M15" s="29">
        <v>936</v>
      </c>
      <c r="N15" s="30">
        <v>642</v>
      </c>
      <c r="O15" s="31">
        <v>1050</v>
      </c>
      <c r="P15" s="32">
        <f t="shared" si="0"/>
        <v>0</v>
      </c>
      <c r="Q15" s="33">
        <f t="shared" si="5"/>
        <v>0.16666666666666666</v>
      </c>
      <c r="R15" s="33">
        <f t="shared" si="1"/>
        <v>0.4</v>
      </c>
      <c r="S15" s="33">
        <f t="shared" si="2"/>
        <v>0.09090909090909091</v>
      </c>
      <c r="T15" s="33">
        <f t="shared" si="3"/>
        <v>0</v>
      </c>
      <c r="U15" s="33">
        <f t="shared" si="6"/>
        <v>0</v>
      </c>
      <c r="V15" s="34">
        <f t="shared" si="4"/>
        <v>0</v>
      </c>
      <c r="W15" s="35">
        <f t="shared" si="7"/>
        <v>0.10810810810810811</v>
      </c>
      <c r="X15" s="55">
        <v>0.1282051282051282</v>
      </c>
      <c r="Y15" s="56">
        <v>0.15384615384615385</v>
      </c>
      <c r="Z15" s="36">
        <v>0.3079960513326752</v>
      </c>
      <c r="AA15" s="37">
        <v>0.2106990482441746</v>
      </c>
      <c r="AB15" s="38">
        <v>0.347337082368508</v>
      </c>
    </row>
    <row r="16" spans="1:28" s="145" customFormat="1" ht="13.5" customHeight="1">
      <c r="A16" s="353"/>
      <c r="B16" s="134" t="s">
        <v>11</v>
      </c>
      <c r="C16" s="29"/>
      <c r="D16" s="30"/>
      <c r="E16" s="30"/>
      <c r="F16" s="30">
        <v>5</v>
      </c>
      <c r="G16" s="30"/>
      <c r="H16" s="30"/>
      <c r="I16" s="54"/>
      <c r="J16" s="26">
        <v>5</v>
      </c>
      <c r="K16" s="30">
        <v>0</v>
      </c>
      <c r="L16" s="54">
        <v>5</v>
      </c>
      <c r="M16" s="29">
        <v>938</v>
      </c>
      <c r="N16" s="30">
        <v>540</v>
      </c>
      <c r="O16" s="31">
        <v>998</v>
      </c>
      <c r="P16" s="32">
        <f t="shared" si="0"/>
        <v>0</v>
      </c>
      <c r="Q16" s="33">
        <f t="shared" si="5"/>
        <v>0</v>
      </c>
      <c r="R16" s="33">
        <f t="shared" si="1"/>
        <v>0</v>
      </c>
      <c r="S16" s="33">
        <f t="shared" si="2"/>
        <v>0.45454545454545453</v>
      </c>
      <c r="T16" s="33">
        <f t="shared" si="3"/>
        <v>0</v>
      </c>
      <c r="U16" s="33">
        <f t="shared" si="6"/>
        <v>0</v>
      </c>
      <c r="V16" s="34">
        <f t="shared" si="4"/>
        <v>0</v>
      </c>
      <c r="W16" s="35">
        <f t="shared" si="7"/>
        <v>0.13513513513513514</v>
      </c>
      <c r="X16" s="55">
        <v>0</v>
      </c>
      <c r="Y16" s="56">
        <v>0.1282051282051282</v>
      </c>
      <c r="Z16" s="36">
        <v>0.30855263157894736</v>
      </c>
      <c r="AA16" s="37">
        <v>0.17704918032786884</v>
      </c>
      <c r="AB16" s="38">
        <v>0.330244870946393</v>
      </c>
    </row>
    <row r="17" spans="1:28" s="145" customFormat="1" ht="13.5" customHeight="1">
      <c r="A17" s="354"/>
      <c r="B17" s="139" t="s">
        <v>12</v>
      </c>
      <c r="C17" s="29">
        <v>0</v>
      </c>
      <c r="D17" s="30">
        <v>1</v>
      </c>
      <c r="E17" s="30">
        <v>0</v>
      </c>
      <c r="F17" s="30">
        <v>0</v>
      </c>
      <c r="G17" s="30">
        <v>1</v>
      </c>
      <c r="H17" s="30">
        <v>0</v>
      </c>
      <c r="I17" s="54">
        <v>0</v>
      </c>
      <c r="J17" s="26">
        <v>2</v>
      </c>
      <c r="K17" s="30">
        <v>0</v>
      </c>
      <c r="L17" s="54">
        <v>9</v>
      </c>
      <c r="M17" s="29">
        <v>946</v>
      </c>
      <c r="N17" s="30">
        <v>651</v>
      </c>
      <c r="O17" s="31">
        <v>1089</v>
      </c>
      <c r="P17" s="32">
        <f t="shared" si="0"/>
        <v>0</v>
      </c>
      <c r="Q17" s="33">
        <f t="shared" si="5"/>
        <v>0.16666666666666666</v>
      </c>
      <c r="R17" s="33">
        <f t="shared" si="1"/>
        <v>0</v>
      </c>
      <c r="S17" s="33">
        <f t="shared" si="2"/>
        <v>0</v>
      </c>
      <c r="T17" s="33">
        <f t="shared" si="3"/>
        <v>0.25</v>
      </c>
      <c r="U17" s="33">
        <f t="shared" si="6"/>
        <v>0</v>
      </c>
      <c r="V17" s="34">
        <f t="shared" si="4"/>
        <v>0</v>
      </c>
      <c r="W17" s="35">
        <f t="shared" si="7"/>
        <v>0.05405405405405406</v>
      </c>
      <c r="X17" s="55">
        <v>0</v>
      </c>
      <c r="Y17" s="56">
        <v>0.23076923076923078</v>
      </c>
      <c r="Z17" s="36">
        <v>0.31522825724758413</v>
      </c>
      <c r="AA17" s="37">
        <v>0.21225953700684708</v>
      </c>
      <c r="AB17" s="38">
        <v>0.36035737921906</v>
      </c>
    </row>
    <row r="18" spans="1:28" s="150" customFormat="1" ht="13.5" customHeight="1">
      <c r="A18" s="352">
        <v>4</v>
      </c>
      <c r="B18" s="144" t="s">
        <v>13</v>
      </c>
      <c r="C18" s="85">
        <v>0</v>
      </c>
      <c r="D18" s="86">
        <v>0</v>
      </c>
      <c r="E18" s="86">
        <v>1</v>
      </c>
      <c r="F18" s="86">
        <v>2</v>
      </c>
      <c r="G18" s="86">
        <v>0</v>
      </c>
      <c r="H18" s="86">
        <v>0</v>
      </c>
      <c r="I18" s="87">
        <v>0</v>
      </c>
      <c r="J18" s="219">
        <v>3</v>
      </c>
      <c r="K18" s="86">
        <v>4</v>
      </c>
      <c r="L18" s="68">
        <v>5</v>
      </c>
      <c r="M18" s="85">
        <v>1288</v>
      </c>
      <c r="N18" s="86">
        <v>759</v>
      </c>
      <c r="O18" s="69">
        <v>1126</v>
      </c>
      <c r="P18" s="88">
        <f t="shared" si="0"/>
        <v>0</v>
      </c>
      <c r="Q18" s="89">
        <f t="shared" si="5"/>
        <v>0</v>
      </c>
      <c r="R18" s="89">
        <f t="shared" si="1"/>
        <v>0.2</v>
      </c>
      <c r="S18" s="89">
        <f t="shared" si="2"/>
        <v>0.18181818181818182</v>
      </c>
      <c r="T18" s="89">
        <f t="shared" si="3"/>
        <v>0</v>
      </c>
      <c r="U18" s="89">
        <f t="shared" si="6"/>
        <v>0</v>
      </c>
      <c r="V18" s="222">
        <f t="shared" si="4"/>
        <v>0</v>
      </c>
      <c r="W18" s="91">
        <f t="shared" si="7"/>
        <v>0.08108108108108109</v>
      </c>
      <c r="X18" s="89">
        <v>0.10810810810810811</v>
      </c>
      <c r="Y18" s="71">
        <v>0.1282051282051282</v>
      </c>
      <c r="Z18" s="147">
        <v>0.42847638057218895</v>
      </c>
      <c r="AA18" s="148">
        <v>0.2474731007499185</v>
      </c>
      <c r="AB18" s="59">
        <v>0.372600926538716</v>
      </c>
    </row>
    <row r="19" spans="1:28" s="150" customFormat="1" ht="13.5" customHeight="1">
      <c r="A19" s="353"/>
      <c r="B19" s="134" t="s">
        <v>14</v>
      </c>
      <c r="C19" s="78">
        <v>0</v>
      </c>
      <c r="D19" s="79">
        <v>0</v>
      </c>
      <c r="E19" s="79">
        <v>0</v>
      </c>
      <c r="F19" s="79">
        <v>1</v>
      </c>
      <c r="G19" s="79">
        <v>3</v>
      </c>
      <c r="H19" s="79">
        <v>0</v>
      </c>
      <c r="I19" s="80">
        <v>0</v>
      </c>
      <c r="J19" s="26">
        <v>4</v>
      </c>
      <c r="K19" s="79">
        <v>1</v>
      </c>
      <c r="L19" s="54">
        <v>13</v>
      </c>
      <c r="M19" s="78">
        <v>1288</v>
      </c>
      <c r="N19" s="79">
        <v>695</v>
      </c>
      <c r="O19" s="31">
        <v>1170</v>
      </c>
      <c r="P19" s="32">
        <f t="shared" si="0"/>
        <v>0</v>
      </c>
      <c r="Q19" s="33">
        <f t="shared" si="5"/>
        <v>0</v>
      </c>
      <c r="R19" s="33">
        <f t="shared" si="1"/>
        <v>0</v>
      </c>
      <c r="S19" s="33">
        <f t="shared" si="2"/>
        <v>0.09090909090909091</v>
      </c>
      <c r="T19" s="33">
        <f t="shared" si="3"/>
        <v>0.75</v>
      </c>
      <c r="U19" s="33">
        <f t="shared" si="6"/>
        <v>0</v>
      </c>
      <c r="V19" s="223">
        <f t="shared" si="4"/>
        <v>0</v>
      </c>
      <c r="W19" s="35">
        <f t="shared" si="7"/>
        <v>0.10810810810810811</v>
      </c>
      <c r="X19" s="33">
        <v>0.02702702702702703</v>
      </c>
      <c r="Y19" s="56">
        <v>0.3333333333333333</v>
      </c>
      <c r="Z19" s="136">
        <v>0.42847638057218895</v>
      </c>
      <c r="AA19" s="137">
        <v>0.2263843648208469</v>
      </c>
      <c r="AB19" s="38">
        <v>0.387032748924909</v>
      </c>
    </row>
    <row r="20" spans="1:28" s="150" customFormat="1" ht="13.5" customHeight="1">
      <c r="A20" s="353"/>
      <c r="B20" s="134" t="s">
        <v>15</v>
      </c>
      <c r="C20" s="78">
        <v>2</v>
      </c>
      <c r="D20" s="79">
        <v>0</v>
      </c>
      <c r="E20" s="79">
        <v>1</v>
      </c>
      <c r="F20" s="79">
        <v>0</v>
      </c>
      <c r="G20" s="79">
        <v>0</v>
      </c>
      <c r="H20" s="79">
        <v>0</v>
      </c>
      <c r="I20" s="80">
        <v>0</v>
      </c>
      <c r="J20" s="26">
        <v>3</v>
      </c>
      <c r="K20" s="79">
        <v>2</v>
      </c>
      <c r="L20" s="54">
        <v>16</v>
      </c>
      <c r="M20" s="78">
        <v>1446</v>
      </c>
      <c r="N20" s="79">
        <v>813</v>
      </c>
      <c r="O20" s="31">
        <v>1480</v>
      </c>
      <c r="P20" s="32">
        <f t="shared" si="0"/>
        <v>0.6666666666666666</v>
      </c>
      <c r="Q20" s="33">
        <f t="shared" si="5"/>
        <v>0</v>
      </c>
      <c r="R20" s="33">
        <f t="shared" si="1"/>
        <v>0.2</v>
      </c>
      <c r="S20" s="33">
        <f t="shared" si="2"/>
        <v>0</v>
      </c>
      <c r="T20" s="33">
        <f t="shared" si="3"/>
        <v>0</v>
      </c>
      <c r="U20" s="33">
        <f t="shared" si="6"/>
        <v>0</v>
      </c>
      <c r="V20" s="223">
        <f t="shared" si="4"/>
        <v>0</v>
      </c>
      <c r="W20" s="35">
        <f t="shared" si="7"/>
        <v>0.08108108108108109</v>
      </c>
      <c r="X20" s="33">
        <v>0.05405405405405406</v>
      </c>
      <c r="Y20" s="56">
        <v>0.41025641025641024</v>
      </c>
      <c r="Z20" s="136">
        <v>0.47992034517092597</v>
      </c>
      <c r="AA20" s="137">
        <v>0.264993481095176</v>
      </c>
      <c r="AB20" s="38">
        <v>0.489741892786234</v>
      </c>
    </row>
    <row r="21" spans="1:28" s="150" customFormat="1" ht="13.5" customHeight="1">
      <c r="A21" s="354"/>
      <c r="B21" s="134" t="s">
        <v>16</v>
      </c>
      <c r="C21" s="78">
        <v>0</v>
      </c>
      <c r="D21" s="79">
        <v>0</v>
      </c>
      <c r="E21" s="79">
        <v>0</v>
      </c>
      <c r="F21" s="79">
        <v>2</v>
      </c>
      <c r="G21" s="79">
        <v>2</v>
      </c>
      <c r="H21" s="79">
        <v>1</v>
      </c>
      <c r="I21" s="80">
        <v>1</v>
      </c>
      <c r="J21" s="26">
        <v>6</v>
      </c>
      <c r="K21" s="79">
        <v>5</v>
      </c>
      <c r="L21" s="54">
        <v>14</v>
      </c>
      <c r="M21" s="78">
        <v>1311</v>
      </c>
      <c r="N21" s="79">
        <v>887</v>
      </c>
      <c r="O21" s="31">
        <v>1477</v>
      </c>
      <c r="P21" s="32">
        <f t="shared" si="0"/>
        <v>0</v>
      </c>
      <c r="Q21" s="33">
        <f t="shared" si="5"/>
        <v>0</v>
      </c>
      <c r="R21" s="33">
        <f t="shared" si="1"/>
        <v>0</v>
      </c>
      <c r="S21" s="33">
        <f t="shared" si="2"/>
        <v>0.18181818181818182</v>
      </c>
      <c r="T21" s="33">
        <f t="shared" si="3"/>
        <v>0.5</v>
      </c>
      <c r="U21" s="33">
        <f t="shared" si="6"/>
        <v>0.25</v>
      </c>
      <c r="V21" s="223">
        <f t="shared" si="4"/>
        <v>0.25</v>
      </c>
      <c r="W21" s="35">
        <f t="shared" si="7"/>
        <v>0.16216216216216217</v>
      </c>
      <c r="X21" s="33">
        <v>0.13513513513513514</v>
      </c>
      <c r="Y21" s="56">
        <v>0.358974358974359</v>
      </c>
      <c r="Z21" s="136">
        <v>0.46113260640168835</v>
      </c>
      <c r="AA21" s="137">
        <v>0.28949086161879894</v>
      </c>
      <c r="AB21" s="38">
        <v>0.488749172733289</v>
      </c>
    </row>
    <row r="22" spans="1:28" s="150" customFormat="1" ht="13.5" customHeight="1">
      <c r="A22" s="352">
        <v>5</v>
      </c>
      <c r="B22" s="144" t="s">
        <v>17</v>
      </c>
      <c r="C22" s="85">
        <v>0</v>
      </c>
      <c r="D22" s="86">
        <v>0</v>
      </c>
      <c r="E22" s="86">
        <v>3</v>
      </c>
      <c r="F22" s="86">
        <v>1</v>
      </c>
      <c r="G22" s="86">
        <v>0</v>
      </c>
      <c r="H22" s="86">
        <v>0</v>
      </c>
      <c r="I22" s="87">
        <v>0</v>
      </c>
      <c r="J22" s="219">
        <v>4</v>
      </c>
      <c r="K22" s="86">
        <v>3</v>
      </c>
      <c r="L22" s="68">
        <v>14</v>
      </c>
      <c r="M22" s="85">
        <v>1146</v>
      </c>
      <c r="N22" s="86">
        <v>587</v>
      </c>
      <c r="O22" s="69">
        <v>1288</v>
      </c>
      <c r="P22" s="88">
        <f t="shared" si="0"/>
        <v>0</v>
      </c>
      <c r="Q22" s="89">
        <f t="shared" si="5"/>
        <v>0</v>
      </c>
      <c r="R22" s="89">
        <f t="shared" si="1"/>
        <v>0.6</v>
      </c>
      <c r="S22" s="89">
        <f t="shared" si="2"/>
        <v>0.09090909090909091</v>
      </c>
      <c r="T22" s="89">
        <f t="shared" si="3"/>
        <v>0</v>
      </c>
      <c r="U22" s="89">
        <f t="shared" si="6"/>
        <v>0</v>
      </c>
      <c r="V22" s="222">
        <f t="shared" si="4"/>
        <v>0</v>
      </c>
      <c r="W22" s="91">
        <f t="shared" si="7"/>
        <v>0.10810810810810811</v>
      </c>
      <c r="X22" s="89">
        <v>0.08108108108108109</v>
      </c>
      <c r="Y22" s="71">
        <v>0.358974358974359</v>
      </c>
      <c r="Z22" s="147">
        <v>0.38495129324823646</v>
      </c>
      <c r="AA22" s="148">
        <v>0.19132985658409388</v>
      </c>
      <c r="AB22" s="59">
        <v>0.427622841965471</v>
      </c>
    </row>
    <row r="23" spans="1:28" s="150" customFormat="1" ht="13.5" customHeight="1">
      <c r="A23" s="353">
        <v>5</v>
      </c>
      <c r="B23" s="134" t="s">
        <v>18</v>
      </c>
      <c r="C23" s="78">
        <v>0</v>
      </c>
      <c r="D23" s="79">
        <v>0</v>
      </c>
      <c r="E23" s="79">
        <v>0</v>
      </c>
      <c r="F23" s="79">
        <v>1</v>
      </c>
      <c r="G23" s="79">
        <v>2</v>
      </c>
      <c r="H23" s="79">
        <v>0</v>
      </c>
      <c r="I23" s="80">
        <v>2</v>
      </c>
      <c r="J23" s="26">
        <v>5</v>
      </c>
      <c r="K23" s="79">
        <v>6</v>
      </c>
      <c r="L23" s="54">
        <v>8</v>
      </c>
      <c r="M23" s="78">
        <v>1188</v>
      </c>
      <c r="N23" s="79">
        <v>803</v>
      </c>
      <c r="O23" s="31">
        <v>910</v>
      </c>
      <c r="P23" s="32">
        <f t="shared" si="0"/>
        <v>0</v>
      </c>
      <c r="Q23" s="33">
        <f t="shared" si="5"/>
        <v>0</v>
      </c>
      <c r="R23" s="33">
        <f t="shared" si="1"/>
        <v>0</v>
      </c>
      <c r="S23" s="33">
        <f t="shared" si="2"/>
        <v>0.09090909090909091</v>
      </c>
      <c r="T23" s="33">
        <f t="shared" si="3"/>
        <v>0.5</v>
      </c>
      <c r="U23" s="33">
        <f t="shared" si="6"/>
        <v>0</v>
      </c>
      <c r="V23" s="34">
        <f t="shared" si="4"/>
        <v>0.5</v>
      </c>
      <c r="W23" s="35">
        <f t="shared" si="7"/>
        <v>0.13513513513513514</v>
      </c>
      <c r="X23" s="33">
        <v>0.16216216216216217</v>
      </c>
      <c r="Y23" s="56">
        <v>0.20512820512820512</v>
      </c>
      <c r="Z23" s="136">
        <v>0.3950781509810442</v>
      </c>
      <c r="AA23" s="137">
        <v>0.26147834581569523</v>
      </c>
      <c r="AB23" s="38">
        <v>0.301324503311258</v>
      </c>
    </row>
    <row r="24" spans="1:28" s="150" customFormat="1" ht="13.5" customHeight="1">
      <c r="A24" s="353"/>
      <c r="B24" s="134" t="s">
        <v>19</v>
      </c>
      <c r="C24" s="78">
        <v>0</v>
      </c>
      <c r="D24" s="79">
        <v>3</v>
      </c>
      <c r="E24" s="79">
        <v>1</v>
      </c>
      <c r="F24" s="79">
        <v>4</v>
      </c>
      <c r="G24" s="79">
        <v>1</v>
      </c>
      <c r="H24" s="79">
        <v>0</v>
      </c>
      <c r="I24" s="80">
        <v>0</v>
      </c>
      <c r="J24" s="26">
        <v>9</v>
      </c>
      <c r="K24" s="79">
        <v>3</v>
      </c>
      <c r="L24" s="54">
        <v>4</v>
      </c>
      <c r="M24" s="78">
        <v>1815</v>
      </c>
      <c r="N24" s="79">
        <v>1277</v>
      </c>
      <c r="O24" s="31">
        <v>1573</v>
      </c>
      <c r="P24" s="32">
        <f t="shared" si="0"/>
        <v>0</v>
      </c>
      <c r="Q24" s="33">
        <f t="shared" si="5"/>
        <v>0.5</v>
      </c>
      <c r="R24" s="33">
        <f t="shared" si="1"/>
        <v>0.2</v>
      </c>
      <c r="S24" s="33">
        <f t="shared" si="2"/>
        <v>0.36363636363636365</v>
      </c>
      <c r="T24" s="33">
        <f t="shared" si="3"/>
        <v>0.25</v>
      </c>
      <c r="U24" s="33">
        <f t="shared" si="6"/>
        <v>0</v>
      </c>
      <c r="V24" s="34">
        <f t="shared" si="4"/>
        <v>0</v>
      </c>
      <c r="W24" s="35">
        <f t="shared" si="7"/>
        <v>0.24324324324324326</v>
      </c>
      <c r="X24" s="33">
        <v>0.08108108108108109</v>
      </c>
      <c r="Y24" s="56">
        <v>0.10256410256410256</v>
      </c>
      <c r="Z24" s="136">
        <v>0.6031904287138584</v>
      </c>
      <c r="AA24" s="137">
        <v>0.4158254640182351</v>
      </c>
      <c r="AB24" s="38">
        <v>0.519656425503799</v>
      </c>
    </row>
    <row r="25" spans="1:28" s="150" customFormat="1" ht="13.5" customHeight="1">
      <c r="A25" s="354"/>
      <c r="B25" s="139" t="s">
        <v>20</v>
      </c>
      <c r="C25" s="81">
        <v>0</v>
      </c>
      <c r="D25" s="82">
        <v>0</v>
      </c>
      <c r="E25" s="82">
        <v>2</v>
      </c>
      <c r="F25" s="82">
        <v>3</v>
      </c>
      <c r="G25" s="82">
        <v>2</v>
      </c>
      <c r="H25" s="82">
        <v>0</v>
      </c>
      <c r="I25" s="83">
        <v>1</v>
      </c>
      <c r="J25" s="40">
        <v>8</v>
      </c>
      <c r="K25" s="82">
        <v>6</v>
      </c>
      <c r="L25" s="62">
        <v>11</v>
      </c>
      <c r="M25" s="81">
        <v>1872</v>
      </c>
      <c r="N25" s="82">
        <v>1236</v>
      </c>
      <c r="O25" s="45">
        <v>1673</v>
      </c>
      <c r="P25" s="46">
        <f t="shared" si="0"/>
        <v>0</v>
      </c>
      <c r="Q25" s="47">
        <f t="shared" si="5"/>
        <v>0</v>
      </c>
      <c r="R25" s="47">
        <f t="shared" si="1"/>
        <v>0.4</v>
      </c>
      <c r="S25" s="47">
        <f t="shared" si="2"/>
        <v>0.2727272727272727</v>
      </c>
      <c r="T25" s="47">
        <f t="shared" si="3"/>
        <v>0.5</v>
      </c>
      <c r="U25" s="47">
        <f t="shared" si="6"/>
        <v>0</v>
      </c>
      <c r="V25" s="48">
        <f t="shared" si="4"/>
        <v>0.25</v>
      </c>
      <c r="W25" s="49">
        <f t="shared" si="7"/>
        <v>0.21621621621621623</v>
      </c>
      <c r="X25" s="47">
        <v>0.16216216216216217</v>
      </c>
      <c r="Y25" s="64">
        <v>0.28205128205128205</v>
      </c>
      <c r="Z25" s="141">
        <v>0.6198675496688741</v>
      </c>
      <c r="AA25" s="142">
        <v>0.40234375</v>
      </c>
      <c r="AB25" s="52">
        <v>0.553606882859034</v>
      </c>
    </row>
    <row r="26" spans="1:28" s="150" customFormat="1" ht="13.5" customHeight="1">
      <c r="A26" s="352">
        <v>6</v>
      </c>
      <c r="B26" s="134" t="s">
        <v>21</v>
      </c>
      <c r="C26" s="78">
        <v>1</v>
      </c>
      <c r="D26" s="79">
        <v>4</v>
      </c>
      <c r="E26" s="79">
        <v>1</v>
      </c>
      <c r="F26" s="79">
        <v>3</v>
      </c>
      <c r="G26" s="79">
        <v>2</v>
      </c>
      <c r="H26" s="79">
        <v>1</v>
      </c>
      <c r="I26" s="80">
        <v>0</v>
      </c>
      <c r="J26" s="26">
        <v>12</v>
      </c>
      <c r="K26" s="79">
        <v>6</v>
      </c>
      <c r="L26" s="54">
        <v>11</v>
      </c>
      <c r="M26" s="78">
        <v>2183</v>
      </c>
      <c r="N26" s="79">
        <v>1388</v>
      </c>
      <c r="O26" s="31">
        <v>2206</v>
      </c>
      <c r="P26" s="32">
        <f t="shared" si="0"/>
        <v>0.3333333333333333</v>
      </c>
      <c r="Q26" s="33">
        <f t="shared" si="5"/>
        <v>0.6666666666666666</v>
      </c>
      <c r="R26" s="33">
        <f t="shared" si="1"/>
        <v>0.2</v>
      </c>
      <c r="S26" s="33">
        <f t="shared" si="2"/>
        <v>0.2727272727272727</v>
      </c>
      <c r="T26" s="33">
        <f t="shared" si="3"/>
        <v>0.5</v>
      </c>
      <c r="U26" s="33">
        <f t="shared" si="6"/>
        <v>0.25</v>
      </c>
      <c r="V26" s="34">
        <f t="shared" si="4"/>
        <v>0</v>
      </c>
      <c r="W26" s="35">
        <f t="shared" si="7"/>
        <v>0.32432432432432434</v>
      </c>
      <c r="X26" s="33">
        <v>0.16216216216216217</v>
      </c>
      <c r="Y26" s="56">
        <v>0.28205128205128205</v>
      </c>
      <c r="Z26" s="136">
        <v>0.7221303341051936</v>
      </c>
      <c r="AA26" s="137">
        <v>0.45167588675561343</v>
      </c>
      <c r="AB26" s="38">
        <v>0.729497354497355</v>
      </c>
    </row>
    <row r="27" spans="1:28" s="150" customFormat="1" ht="13.5" customHeight="1">
      <c r="A27" s="353">
        <v>6</v>
      </c>
      <c r="B27" s="134" t="s">
        <v>22</v>
      </c>
      <c r="C27" s="78">
        <v>1</v>
      </c>
      <c r="D27" s="79">
        <v>2</v>
      </c>
      <c r="E27" s="79">
        <v>0</v>
      </c>
      <c r="F27" s="79">
        <v>6</v>
      </c>
      <c r="G27" s="79">
        <v>1</v>
      </c>
      <c r="H27" s="79">
        <v>1</v>
      </c>
      <c r="I27" s="80">
        <v>0</v>
      </c>
      <c r="J27" s="26">
        <v>11</v>
      </c>
      <c r="K27" s="79">
        <v>1</v>
      </c>
      <c r="L27" s="54">
        <v>13</v>
      </c>
      <c r="M27" s="78">
        <v>1694</v>
      </c>
      <c r="N27" s="79">
        <v>1541</v>
      </c>
      <c r="O27" s="31">
        <v>1557</v>
      </c>
      <c r="P27" s="32">
        <f t="shared" si="0"/>
        <v>0.3333333333333333</v>
      </c>
      <c r="Q27" s="33">
        <f t="shared" si="5"/>
        <v>0.3333333333333333</v>
      </c>
      <c r="R27" s="33">
        <f t="shared" si="1"/>
        <v>0</v>
      </c>
      <c r="S27" s="33">
        <f t="shared" si="2"/>
        <v>0.5454545454545454</v>
      </c>
      <c r="T27" s="33">
        <f t="shared" si="3"/>
        <v>0.25</v>
      </c>
      <c r="U27" s="33">
        <f t="shared" si="6"/>
        <v>0.25</v>
      </c>
      <c r="V27" s="223">
        <f t="shared" si="4"/>
        <v>0</v>
      </c>
      <c r="W27" s="35">
        <f t="shared" si="7"/>
        <v>0.2972972972972973</v>
      </c>
      <c r="X27" s="33">
        <v>0.02702702702702703</v>
      </c>
      <c r="Y27" s="56">
        <v>0.3333333333333333</v>
      </c>
      <c r="Z27" s="136">
        <v>0.5609271523178808</v>
      </c>
      <c r="AA27" s="137">
        <v>0.5016276041666666</v>
      </c>
      <c r="AB27" s="38">
        <v>0.514880952380952</v>
      </c>
    </row>
    <row r="28" spans="1:28" s="150" customFormat="1" ht="13.5" customHeight="1">
      <c r="A28" s="353"/>
      <c r="B28" s="134" t="s">
        <v>23</v>
      </c>
      <c r="C28" s="78">
        <v>0</v>
      </c>
      <c r="D28" s="79">
        <v>1</v>
      </c>
      <c r="E28" s="79">
        <v>0</v>
      </c>
      <c r="F28" s="79">
        <v>7</v>
      </c>
      <c r="G28" s="79">
        <v>0</v>
      </c>
      <c r="H28" s="79">
        <v>2</v>
      </c>
      <c r="I28" s="80">
        <v>2</v>
      </c>
      <c r="J28" s="26">
        <v>12</v>
      </c>
      <c r="K28" s="79">
        <v>7</v>
      </c>
      <c r="L28" s="54">
        <v>5</v>
      </c>
      <c r="M28" s="78">
        <v>2105</v>
      </c>
      <c r="N28" s="79">
        <v>1443</v>
      </c>
      <c r="O28" s="31">
        <v>1562</v>
      </c>
      <c r="P28" s="32">
        <f t="shared" si="0"/>
        <v>0</v>
      </c>
      <c r="Q28" s="33">
        <f t="shared" si="5"/>
        <v>0.16666666666666666</v>
      </c>
      <c r="R28" s="33">
        <f t="shared" si="1"/>
        <v>0</v>
      </c>
      <c r="S28" s="33">
        <f t="shared" si="2"/>
        <v>0.6363636363636364</v>
      </c>
      <c r="T28" s="33">
        <f t="shared" si="3"/>
        <v>0</v>
      </c>
      <c r="U28" s="33">
        <f t="shared" si="6"/>
        <v>0.5</v>
      </c>
      <c r="V28" s="223">
        <f t="shared" si="4"/>
        <v>0.5</v>
      </c>
      <c r="W28" s="35">
        <f t="shared" si="7"/>
        <v>0.32432432432432434</v>
      </c>
      <c r="X28" s="33">
        <v>0.1891891891891892</v>
      </c>
      <c r="Y28" s="56">
        <v>0.1282051282051282</v>
      </c>
      <c r="Z28" s="136">
        <v>0.696328150843533</v>
      </c>
      <c r="AA28" s="137">
        <v>0.46987951807228917</v>
      </c>
      <c r="AB28" s="38">
        <v>0.516192994051553</v>
      </c>
    </row>
    <row r="29" spans="1:28" s="150" customFormat="1" ht="13.5" customHeight="1">
      <c r="A29" s="353"/>
      <c r="B29" s="134" t="s">
        <v>24</v>
      </c>
      <c r="C29" s="78">
        <v>1</v>
      </c>
      <c r="D29" s="79">
        <v>3</v>
      </c>
      <c r="E29" s="79">
        <v>0</v>
      </c>
      <c r="F29" s="79">
        <v>5</v>
      </c>
      <c r="G29" s="79">
        <v>2</v>
      </c>
      <c r="H29" s="79">
        <v>2</v>
      </c>
      <c r="I29" s="80">
        <v>0</v>
      </c>
      <c r="J29" s="26">
        <v>13</v>
      </c>
      <c r="K29" s="79">
        <v>2</v>
      </c>
      <c r="L29" s="54">
        <v>15</v>
      </c>
      <c r="M29" s="78">
        <v>2169</v>
      </c>
      <c r="N29" s="79">
        <v>1695</v>
      </c>
      <c r="O29" s="31">
        <v>1985</v>
      </c>
      <c r="P29" s="32">
        <f t="shared" si="0"/>
        <v>0.3333333333333333</v>
      </c>
      <c r="Q29" s="33">
        <f t="shared" si="5"/>
        <v>0.5</v>
      </c>
      <c r="R29" s="33">
        <f t="shared" si="1"/>
        <v>0</v>
      </c>
      <c r="S29" s="33">
        <f t="shared" si="2"/>
        <v>0.45454545454545453</v>
      </c>
      <c r="T29" s="33">
        <f t="shared" si="3"/>
        <v>0.5</v>
      </c>
      <c r="U29" s="33">
        <f t="shared" si="6"/>
        <v>0.5</v>
      </c>
      <c r="V29" s="223">
        <f t="shared" si="4"/>
        <v>0</v>
      </c>
      <c r="W29" s="35">
        <f t="shared" si="7"/>
        <v>0.35135135135135137</v>
      </c>
      <c r="X29" s="33">
        <v>0.05405405405405406</v>
      </c>
      <c r="Y29" s="56">
        <v>0.38461538461538464</v>
      </c>
      <c r="Z29" s="136">
        <v>0.7186878727634195</v>
      </c>
      <c r="AA29" s="137">
        <v>0.5517578125</v>
      </c>
      <c r="AB29" s="38">
        <v>0.656198347107438</v>
      </c>
    </row>
    <row r="30" spans="1:28" s="150" customFormat="1" ht="13.5" customHeight="1">
      <c r="A30" s="354"/>
      <c r="B30" s="139" t="s">
        <v>25</v>
      </c>
      <c r="C30" s="81">
        <v>0</v>
      </c>
      <c r="D30" s="82">
        <v>6</v>
      </c>
      <c r="E30" s="82">
        <v>2</v>
      </c>
      <c r="F30" s="82">
        <v>5</v>
      </c>
      <c r="G30" s="82">
        <v>1</v>
      </c>
      <c r="H30" s="82">
        <v>12</v>
      </c>
      <c r="I30" s="83">
        <v>1</v>
      </c>
      <c r="J30" s="40">
        <v>27</v>
      </c>
      <c r="K30" s="82">
        <v>7</v>
      </c>
      <c r="L30" s="62">
        <v>11</v>
      </c>
      <c r="M30" s="81">
        <v>2385</v>
      </c>
      <c r="N30" s="82">
        <v>1496</v>
      </c>
      <c r="O30" s="45">
        <v>1904</v>
      </c>
      <c r="P30" s="46">
        <f t="shared" si="0"/>
        <v>0</v>
      </c>
      <c r="Q30" s="47">
        <f t="shared" si="5"/>
        <v>1</v>
      </c>
      <c r="R30" s="47">
        <f t="shared" si="1"/>
        <v>0.4</v>
      </c>
      <c r="S30" s="47">
        <f t="shared" si="2"/>
        <v>0.45454545454545453</v>
      </c>
      <c r="T30" s="47">
        <f t="shared" si="3"/>
        <v>0.25</v>
      </c>
      <c r="U30" s="47">
        <f t="shared" si="6"/>
        <v>3</v>
      </c>
      <c r="V30" s="224">
        <f t="shared" si="4"/>
        <v>0.25</v>
      </c>
      <c r="W30" s="49">
        <f t="shared" si="7"/>
        <v>0.7297297297297297</v>
      </c>
      <c r="X30" s="47">
        <v>0.1891891891891892</v>
      </c>
      <c r="Y30" s="64">
        <v>0.28205128205128205</v>
      </c>
      <c r="Z30" s="141">
        <v>0.7905203844879019</v>
      </c>
      <c r="AA30" s="142">
        <v>0.4869791666666667</v>
      </c>
      <c r="AB30" s="52">
        <v>0.629837909361561</v>
      </c>
    </row>
    <row r="31" spans="1:28" s="150" customFormat="1" ht="13.5" customHeight="1">
      <c r="A31" s="352">
        <v>7</v>
      </c>
      <c r="B31" s="144" t="s">
        <v>26</v>
      </c>
      <c r="C31" s="85">
        <v>0</v>
      </c>
      <c r="D31" s="86">
        <v>3</v>
      </c>
      <c r="E31" s="86">
        <v>1</v>
      </c>
      <c r="F31" s="86">
        <v>9</v>
      </c>
      <c r="G31" s="86">
        <v>2</v>
      </c>
      <c r="H31" s="86">
        <v>7</v>
      </c>
      <c r="I31" s="87">
        <v>1</v>
      </c>
      <c r="J31" s="219">
        <v>23</v>
      </c>
      <c r="K31" s="86">
        <v>7</v>
      </c>
      <c r="L31" s="68">
        <v>22</v>
      </c>
      <c r="M31" s="85">
        <v>1837</v>
      </c>
      <c r="N31" s="86">
        <v>1204</v>
      </c>
      <c r="O31" s="69">
        <v>1753</v>
      </c>
      <c r="P31" s="88">
        <f t="shared" si="0"/>
        <v>0</v>
      </c>
      <c r="Q31" s="89">
        <f t="shared" si="5"/>
        <v>0.5</v>
      </c>
      <c r="R31" s="89">
        <f t="shared" si="1"/>
        <v>0.2</v>
      </c>
      <c r="S31" s="89">
        <f t="shared" si="2"/>
        <v>0.8181818181818182</v>
      </c>
      <c r="T31" s="89">
        <f t="shared" si="3"/>
        <v>0.5</v>
      </c>
      <c r="U31" s="89">
        <f t="shared" si="6"/>
        <v>1.75</v>
      </c>
      <c r="V31" s="90">
        <f t="shared" si="4"/>
        <v>0.25</v>
      </c>
      <c r="W31" s="91">
        <f t="shared" si="7"/>
        <v>0.6216216216216216</v>
      </c>
      <c r="X31" s="89">
        <v>0.1891891891891892</v>
      </c>
      <c r="Y31" s="71">
        <v>0.5641025641025641</v>
      </c>
      <c r="Z31" s="147">
        <v>0.6107047872340425</v>
      </c>
      <c r="AA31" s="148">
        <v>0.39154471544715447</v>
      </c>
      <c r="AB31" s="59">
        <v>0.580655846306724</v>
      </c>
    </row>
    <row r="32" spans="1:28" s="150" customFormat="1" ht="13.5" customHeight="1">
      <c r="A32" s="353"/>
      <c r="B32" s="134" t="s">
        <v>27</v>
      </c>
      <c r="C32" s="78">
        <v>0</v>
      </c>
      <c r="D32" s="79">
        <v>3</v>
      </c>
      <c r="E32" s="79">
        <v>0</v>
      </c>
      <c r="F32" s="79">
        <v>11</v>
      </c>
      <c r="G32" s="79">
        <v>3</v>
      </c>
      <c r="H32" s="79">
        <v>16</v>
      </c>
      <c r="I32" s="80">
        <v>1</v>
      </c>
      <c r="J32" s="26">
        <v>34</v>
      </c>
      <c r="K32" s="79">
        <v>22</v>
      </c>
      <c r="L32" s="54">
        <v>9</v>
      </c>
      <c r="M32" s="78">
        <v>2266</v>
      </c>
      <c r="N32" s="79">
        <v>1347</v>
      </c>
      <c r="O32" s="31">
        <v>1741</v>
      </c>
      <c r="P32" s="32">
        <f t="shared" si="0"/>
        <v>0</v>
      </c>
      <c r="Q32" s="33">
        <f t="shared" si="5"/>
        <v>0.5</v>
      </c>
      <c r="R32" s="33">
        <f t="shared" si="1"/>
        <v>0</v>
      </c>
      <c r="S32" s="33">
        <f t="shared" si="2"/>
        <v>1</v>
      </c>
      <c r="T32" s="33">
        <f t="shared" si="3"/>
        <v>0.75</v>
      </c>
      <c r="U32" s="33">
        <f t="shared" si="6"/>
        <v>4</v>
      </c>
      <c r="V32" s="34">
        <f t="shared" si="4"/>
        <v>0.25</v>
      </c>
      <c r="W32" s="35">
        <f t="shared" si="7"/>
        <v>0.918918918918919</v>
      </c>
      <c r="X32" s="33">
        <v>0.5945945945945946</v>
      </c>
      <c r="Y32" s="56">
        <v>0.23076923076923078</v>
      </c>
      <c r="Z32" s="136">
        <v>0.7576061517886994</v>
      </c>
      <c r="AA32" s="137">
        <v>0.4384765625</v>
      </c>
      <c r="AB32" s="38">
        <v>0.576681020205366</v>
      </c>
    </row>
    <row r="33" spans="1:28" s="150" customFormat="1" ht="13.5" customHeight="1">
      <c r="A33" s="353"/>
      <c r="B33" s="134" t="s">
        <v>28</v>
      </c>
      <c r="C33" s="78">
        <v>0</v>
      </c>
      <c r="D33" s="79">
        <v>3</v>
      </c>
      <c r="E33" s="79">
        <v>0</v>
      </c>
      <c r="F33" s="79">
        <v>2</v>
      </c>
      <c r="G33" s="79">
        <v>2</v>
      </c>
      <c r="H33" s="79">
        <v>4</v>
      </c>
      <c r="I33" s="80">
        <v>3</v>
      </c>
      <c r="J33" s="26">
        <v>14</v>
      </c>
      <c r="K33" s="79">
        <v>5</v>
      </c>
      <c r="L33" s="54">
        <v>5</v>
      </c>
      <c r="M33" s="78">
        <v>1161</v>
      </c>
      <c r="N33" s="79">
        <v>981</v>
      </c>
      <c r="O33" s="31">
        <v>1235</v>
      </c>
      <c r="P33" s="32">
        <f t="shared" si="0"/>
        <v>0</v>
      </c>
      <c r="Q33" s="33">
        <f t="shared" si="5"/>
        <v>0.5</v>
      </c>
      <c r="R33" s="33">
        <f t="shared" si="1"/>
        <v>0</v>
      </c>
      <c r="S33" s="33">
        <f t="shared" si="2"/>
        <v>0.18181818181818182</v>
      </c>
      <c r="T33" s="33">
        <f t="shared" si="3"/>
        <v>0.5</v>
      </c>
      <c r="U33" s="33">
        <f t="shared" si="6"/>
        <v>1</v>
      </c>
      <c r="V33" s="34">
        <f t="shared" si="4"/>
        <v>0.75</v>
      </c>
      <c r="W33" s="35">
        <f t="shared" si="7"/>
        <v>0.3783783783783784</v>
      </c>
      <c r="X33" s="33">
        <v>0.13513513513513514</v>
      </c>
      <c r="Y33" s="56">
        <v>0.1282051282051282</v>
      </c>
      <c r="Z33" s="136">
        <v>0.3859707446808511</v>
      </c>
      <c r="AA33" s="137">
        <v>0.31902439024390244</v>
      </c>
      <c r="AB33" s="38">
        <v>0.408264462809917</v>
      </c>
    </row>
    <row r="34" spans="1:28" s="150" customFormat="1" ht="13.5" customHeight="1">
      <c r="A34" s="354"/>
      <c r="B34" s="139" t="s">
        <v>29</v>
      </c>
      <c r="C34" s="81">
        <v>0</v>
      </c>
      <c r="D34" s="82">
        <v>2</v>
      </c>
      <c r="E34" s="82">
        <v>0</v>
      </c>
      <c r="F34" s="82">
        <v>1</v>
      </c>
      <c r="G34" s="82">
        <v>0</v>
      </c>
      <c r="H34" s="82">
        <v>1</v>
      </c>
      <c r="I34" s="83">
        <v>0</v>
      </c>
      <c r="J34" s="40">
        <v>4</v>
      </c>
      <c r="K34" s="82">
        <v>1</v>
      </c>
      <c r="L34" s="62">
        <v>4</v>
      </c>
      <c r="M34" s="81">
        <v>1671</v>
      </c>
      <c r="N34" s="82">
        <v>885</v>
      </c>
      <c r="O34" s="45">
        <v>881</v>
      </c>
      <c r="P34" s="46">
        <f t="shared" si="0"/>
        <v>0</v>
      </c>
      <c r="Q34" s="47">
        <f t="shared" si="5"/>
        <v>0.3333333333333333</v>
      </c>
      <c r="R34" s="47">
        <f t="shared" si="1"/>
        <v>0</v>
      </c>
      <c r="S34" s="47">
        <f t="shared" si="2"/>
        <v>0.09090909090909091</v>
      </c>
      <c r="T34" s="47">
        <f t="shared" si="3"/>
        <v>0</v>
      </c>
      <c r="U34" s="47">
        <f t="shared" si="6"/>
        <v>0.25</v>
      </c>
      <c r="V34" s="48">
        <f t="shared" si="4"/>
        <v>0</v>
      </c>
      <c r="W34" s="49">
        <f t="shared" si="7"/>
        <v>0.10810810810810811</v>
      </c>
      <c r="X34" s="47">
        <v>0.02702702702702703</v>
      </c>
      <c r="Y34" s="64">
        <v>0.10256410256410256</v>
      </c>
      <c r="Z34" s="141">
        <v>0.555333998005982</v>
      </c>
      <c r="AA34" s="142">
        <v>0.28780487804878047</v>
      </c>
      <c r="AB34" s="52">
        <v>0.291239669421488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1</v>
      </c>
      <c r="E35" s="86">
        <v>0</v>
      </c>
      <c r="F35" s="86">
        <v>5</v>
      </c>
      <c r="G35" s="86">
        <v>0</v>
      </c>
      <c r="H35" s="86">
        <v>4</v>
      </c>
      <c r="I35" s="87">
        <v>2</v>
      </c>
      <c r="J35" s="219">
        <v>12</v>
      </c>
      <c r="K35" s="86">
        <v>15</v>
      </c>
      <c r="L35" s="68">
        <v>2</v>
      </c>
      <c r="M35" s="85">
        <v>1339</v>
      </c>
      <c r="N35" s="86">
        <v>828</v>
      </c>
      <c r="O35" s="69">
        <v>800</v>
      </c>
      <c r="P35" s="88">
        <f t="shared" si="0"/>
        <v>0</v>
      </c>
      <c r="Q35" s="89">
        <f t="shared" si="5"/>
        <v>0.16666666666666666</v>
      </c>
      <c r="R35" s="89">
        <f t="shared" si="1"/>
        <v>0</v>
      </c>
      <c r="S35" s="89">
        <f t="shared" si="2"/>
        <v>0.45454545454545453</v>
      </c>
      <c r="T35" s="89">
        <f t="shared" si="3"/>
        <v>0</v>
      </c>
      <c r="U35" s="89">
        <f t="shared" si="6"/>
        <v>1</v>
      </c>
      <c r="V35" s="90">
        <f t="shared" si="4"/>
        <v>0.5</v>
      </c>
      <c r="W35" s="91">
        <f t="shared" si="7"/>
        <v>0.32432432432432434</v>
      </c>
      <c r="X35" s="89">
        <v>0.40540540540540543</v>
      </c>
      <c r="Y35" s="71">
        <v>0.05128205128205128</v>
      </c>
      <c r="Z35" s="147">
        <v>0.44633333333333336</v>
      </c>
      <c r="AA35" s="148">
        <v>0.26944354051415553</v>
      </c>
      <c r="AB35" s="59">
        <v>0.264725347452019</v>
      </c>
    </row>
    <row r="36" spans="1:28" s="150" customFormat="1" ht="13.5" customHeight="1">
      <c r="A36" s="353">
        <v>8</v>
      </c>
      <c r="B36" s="134" t="s">
        <v>31</v>
      </c>
      <c r="C36" s="78">
        <v>0</v>
      </c>
      <c r="D36" s="79">
        <v>0</v>
      </c>
      <c r="E36" s="79">
        <v>1</v>
      </c>
      <c r="F36" s="79">
        <v>9</v>
      </c>
      <c r="G36" s="79">
        <v>1</v>
      </c>
      <c r="H36" s="79">
        <v>2</v>
      </c>
      <c r="I36" s="80">
        <v>1</v>
      </c>
      <c r="J36" s="26">
        <v>14</v>
      </c>
      <c r="K36" s="79">
        <v>3</v>
      </c>
      <c r="L36" s="54">
        <v>3</v>
      </c>
      <c r="M36" s="78">
        <v>1004</v>
      </c>
      <c r="N36" s="79">
        <v>569</v>
      </c>
      <c r="O36" s="31">
        <v>738</v>
      </c>
      <c r="P36" s="32">
        <f t="shared" si="0"/>
        <v>0</v>
      </c>
      <c r="Q36" s="33">
        <f t="shared" si="5"/>
        <v>0</v>
      </c>
      <c r="R36" s="33">
        <f t="shared" si="1"/>
        <v>0.2</v>
      </c>
      <c r="S36" s="33">
        <f t="shared" si="2"/>
        <v>0.8181818181818182</v>
      </c>
      <c r="T36" s="33">
        <f t="shared" si="3"/>
        <v>0.25</v>
      </c>
      <c r="U36" s="33">
        <f t="shared" si="6"/>
        <v>0.5</v>
      </c>
      <c r="V36" s="223">
        <f t="shared" si="4"/>
        <v>0.25</v>
      </c>
      <c r="W36" s="35">
        <f t="shared" si="7"/>
        <v>0.3783783783783784</v>
      </c>
      <c r="X36" s="33">
        <v>0.08108108108108109</v>
      </c>
      <c r="Y36" s="56">
        <v>0.07692307692307693</v>
      </c>
      <c r="Z36" s="136">
        <v>0.35364564987671715</v>
      </c>
      <c r="AA36" s="137">
        <v>0.18674105677715785</v>
      </c>
      <c r="AB36" s="38">
        <v>0.244613854822672</v>
      </c>
    </row>
    <row r="37" spans="1:28" s="150" customFormat="1" ht="13.5" customHeight="1">
      <c r="A37" s="353"/>
      <c r="B37" s="134" t="s">
        <v>32</v>
      </c>
      <c r="C37" s="78">
        <v>1</v>
      </c>
      <c r="D37" s="79">
        <v>0</v>
      </c>
      <c r="E37" s="79">
        <v>1</v>
      </c>
      <c r="F37" s="79">
        <v>5</v>
      </c>
      <c r="G37" s="79">
        <v>1</v>
      </c>
      <c r="H37" s="79">
        <v>2</v>
      </c>
      <c r="I37" s="80">
        <v>0</v>
      </c>
      <c r="J37" s="26">
        <v>10</v>
      </c>
      <c r="K37" s="79">
        <v>2</v>
      </c>
      <c r="L37" s="54">
        <v>0</v>
      </c>
      <c r="M37" s="78">
        <v>739</v>
      </c>
      <c r="N37" s="79">
        <v>508</v>
      </c>
      <c r="O37" s="31">
        <v>463</v>
      </c>
      <c r="P37" s="32">
        <f aca="true" t="shared" si="8" ref="P37:P56">C37/3</f>
        <v>0.3333333333333333</v>
      </c>
      <c r="Q37" s="33">
        <f t="shared" si="5"/>
        <v>0</v>
      </c>
      <c r="R37" s="33">
        <f aca="true" t="shared" si="9" ref="R37:R56">E37/5</f>
        <v>0.2</v>
      </c>
      <c r="S37" s="33">
        <f aca="true" t="shared" si="10" ref="S37:S56">F37/11</f>
        <v>0.45454545454545453</v>
      </c>
      <c r="T37" s="33">
        <f aca="true" t="shared" si="11" ref="T37:T56">G37/4</f>
        <v>0.25</v>
      </c>
      <c r="U37" s="33">
        <f t="shared" si="6"/>
        <v>0.5</v>
      </c>
      <c r="V37" s="223">
        <f aca="true" t="shared" si="12" ref="V37:V56">I37/4</f>
        <v>0</v>
      </c>
      <c r="W37" s="35">
        <f t="shared" si="7"/>
        <v>0.2702702702702703</v>
      </c>
      <c r="X37" s="33">
        <v>0.05405405405405406</v>
      </c>
      <c r="Y37" s="56">
        <v>0</v>
      </c>
      <c r="Z37" s="136">
        <v>0.25473974491554635</v>
      </c>
      <c r="AA37" s="137">
        <v>0.16672136527732195</v>
      </c>
      <c r="AB37" s="38">
        <v>0.158507360492982</v>
      </c>
    </row>
    <row r="38" spans="1:28" s="150" customFormat="1" ht="13.5" customHeight="1">
      <c r="A38" s="353"/>
      <c r="B38" s="134" t="s">
        <v>33</v>
      </c>
      <c r="C38" s="78">
        <v>0</v>
      </c>
      <c r="D38" s="79">
        <v>0</v>
      </c>
      <c r="E38" s="79">
        <v>1</v>
      </c>
      <c r="F38" s="79">
        <v>7</v>
      </c>
      <c r="G38" s="79">
        <v>1</v>
      </c>
      <c r="H38" s="79">
        <v>4</v>
      </c>
      <c r="I38" s="80">
        <v>0</v>
      </c>
      <c r="J38" s="26">
        <v>13</v>
      </c>
      <c r="K38" s="79">
        <v>8</v>
      </c>
      <c r="L38" s="54">
        <v>1</v>
      </c>
      <c r="M38" s="78">
        <v>1021</v>
      </c>
      <c r="N38" s="79">
        <v>600</v>
      </c>
      <c r="O38" s="31">
        <v>445</v>
      </c>
      <c r="P38" s="32">
        <f t="shared" si="8"/>
        <v>0</v>
      </c>
      <c r="Q38" s="33">
        <f t="shared" si="5"/>
        <v>0</v>
      </c>
      <c r="R38" s="33">
        <f t="shared" si="9"/>
        <v>0.2</v>
      </c>
      <c r="S38" s="33">
        <f t="shared" si="10"/>
        <v>0.6363636363636364</v>
      </c>
      <c r="T38" s="33">
        <f t="shared" si="11"/>
        <v>0.25</v>
      </c>
      <c r="U38" s="33">
        <f t="shared" si="6"/>
        <v>1</v>
      </c>
      <c r="V38" s="223">
        <f t="shared" si="12"/>
        <v>0</v>
      </c>
      <c r="W38" s="35">
        <f t="shared" si="7"/>
        <v>0.35135135135135137</v>
      </c>
      <c r="X38" s="33">
        <v>0.21621621621621623</v>
      </c>
      <c r="Y38" s="56">
        <v>0.02564102564102564</v>
      </c>
      <c r="Z38" s="136">
        <v>0.34319327731092436</v>
      </c>
      <c r="AA38" s="137">
        <v>0.19556714471968709</v>
      </c>
      <c r="AB38" s="38">
        <v>0.148382794264755</v>
      </c>
    </row>
    <row r="39" spans="1:28" s="150" customFormat="1" ht="13.5" customHeight="1">
      <c r="A39" s="354"/>
      <c r="B39" s="139" t="s">
        <v>34</v>
      </c>
      <c r="C39" s="81">
        <v>0</v>
      </c>
      <c r="D39" s="82">
        <v>0</v>
      </c>
      <c r="E39" s="82">
        <v>0</v>
      </c>
      <c r="F39" s="82">
        <v>5</v>
      </c>
      <c r="G39" s="82">
        <v>0</v>
      </c>
      <c r="H39" s="82">
        <v>1</v>
      </c>
      <c r="I39" s="83">
        <v>0</v>
      </c>
      <c r="J39" s="40">
        <v>6</v>
      </c>
      <c r="K39" s="82">
        <v>0</v>
      </c>
      <c r="L39" s="62">
        <v>0</v>
      </c>
      <c r="M39" s="81">
        <v>928</v>
      </c>
      <c r="N39" s="82">
        <v>699</v>
      </c>
      <c r="O39" s="45">
        <v>563</v>
      </c>
      <c r="P39" s="46">
        <f t="shared" si="8"/>
        <v>0</v>
      </c>
      <c r="Q39" s="47">
        <f t="shared" si="5"/>
        <v>0</v>
      </c>
      <c r="R39" s="47">
        <f t="shared" si="9"/>
        <v>0</v>
      </c>
      <c r="S39" s="47">
        <f t="shared" si="10"/>
        <v>0.45454545454545453</v>
      </c>
      <c r="T39" s="47">
        <f t="shared" si="11"/>
        <v>0</v>
      </c>
      <c r="U39" s="47">
        <f t="shared" si="6"/>
        <v>0.25</v>
      </c>
      <c r="V39" s="224">
        <f t="shared" si="12"/>
        <v>0</v>
      </c>
      <c r="W39" s="49">
        <f t="shared" si="7"/>
        <v>0.16216216216216217</v>
      </c>
      <c r="X39" s="47">
        <v>0</v>
      </c>
      <c r="Y39" s="64">
        <v>0</v>
      </c>
      <c r="Z39" s="141">
        <v>0.3103678929765886</v>
      </c>
      <c r="AA39" s="142">
        <v>0.2276131553239987</v>
      </c>
      <c r="AB39" s="52">
        <v>0.186362131744455</v>
      </c>
    </row>
    <row r="40" spans="1:28" s="150" customFormat="1" ht="13.5" customHeight="1">
      <c r="A40" s="352">
        <v>9</v>
      </c>
      <c r="B40" s="144" t="s">
        <v>35</v>
      </c>
      <c r="C40" s="85">
        <v>0</v>
      </c>
      <c r="D40" s="86">
        <v>1</v>
      </c>
      <c r="E40" s="86">
        <v>3</v>
      </c>
      <c r="F40" s="86">
        <v>6</v>
      </c>
      <c r="G40" s="86">
        <v>1</v>
      </c>
      <c r="H40" s="86">
        <v>4</v>
      </c>
      <c r="I40" s="87">
        <v>2</v>
      </c>
      <c r="J40" s="219">
        <v>17</v>
      </c>
      <c r="K40" s="86">
        <v>2</v>
      </c>
      <c r="L40" s="68">
        <v>7</v>
      </c>
      <c r="M40" s="85">
        <v>953</v>
      </c>
      <c r="N40" s="86">
        <v>542</v>
      </c>
      <c r="O40" s="69">
        <v>577</v>
      </c>
      <c r="P40" s="88">
        <f t="shared" si="8"/>
        <v>0</v>
      </c>
      <c r="Q40" s="89">
        <f t="shared" si="5"/>
        <v>0.16666666666666666</v>
      </c>
      <c r="R40" s="89">
        <f t="shared" si="9"/>
        <v>0.6</v>
      </c>
      <c r="S40" s="89">
        <f t="shared" si="10"/>
        <v>0.5454545454545454</v>
      </c>
      <c r="T40" s="89">
        <f t="shared" si="11"/>
        <v>0.25</v>
      </c>
      <c r="U40" s="89">
        <f t="shared" si="6"/>
        <v>1</v>
      </c>
      <c r="V40" s="90">
        <f t="shared" si="12"/>
        <v>0.5</v>
      </c>
      <c r="W40" s="91">
        <f t="shared" si="7"/>
        <v>0.4594594594594595</v>
      </c>
      <c r="X40" s="89">
        <v>0.05405405405405406</v>
      </c>
      <c r="Y40" s="71">
        <v>0.1794871794871795</v>
      </c>
      <c r="Z40" s="147">
        <v>0.3173493173493174</v>
      </c>
      <c r="AA40" s="148">
        <v>0.176489742754803</v>
      </c>
      <c r="AB40" s="59">
        <v>0.190743801652893</v>
      </c>
    </row>
    <row r="41" spans="1:28" s="150" customFormat="1" ht="13.5" customHeight="1">
      <c r="A41" s="353"/>
      <c r="B41" s="134" t="s">
        <v>36</v>
      </c>
      <c r="C41" s="78">
        <v>0</v>
      </c>
      <c r="D41" s="79">
        <v>0</v>
      </c>
      <c r="E41" s="79">
        <v>1</v>
      </c>
      <c r="F41" s="79">
        <v>6</v>
      </c>
      <c r="G41" s="79">
        <v>1</v>
      </c>
      <c r="H41" s="79">
        <v>4</v>
      </c>
      <c r="I41" s="80">
        <v>1</v>
      </c>
      <c r="J41" s="26">
        <v>13</v>
      </c>
      <c r="K41" s="79">
        <v>1</v>
      </c>
      <c r="L41" s="54">
        <v>5</v>
      </c>
      <c r="M41" s="78">
        <v>712</v>
      </c>
      <c r="N41" s="79">
        <v>510</v>
      </c>
      <c r="O41" s="31">
        <v>542</v>
      </c>
      <c r="P41" s="32">
        <f t="shared" si="8"/>
        <v>0</v>
      </c>
      <c r="Q41" s="33">
        <f t="shared" si="5"/>
        <v>0</v>
      </c>
      <c r="R41" s="33">
        <f t="shared" si="9"/>
        <v>0.2</v>
      </c>
      <c r="S41" s="33">
        <f t="shared" si="10"/>
        <v>0.5454545454545454</v>
      </c>
      <c r="T41" s="33">
        <f t="shared" si="11"/>
        <v>0.25</v>
      </c>
      <c r="U41" s="33">
        <f t="shared" si="6"/>
        <v>1</v>
      </c>
      <c r="V41" s="34">
        <f t="shared" si="12"/>
        <v>0.25</v>
      </c>
      <c r="W41" s="35">
        <f t="shared" si="7"/>
        <v>0.35135135135135137</v>
      </c>
      <c r="X41" s="33">
        <v>0.02702702702702703</v>
      </c>
      <c r="Y41" s="56">
        <v>0.1282051282051282</v>
      </c>
      <c r="Z41" s="136">
        <v>0.2388460248238846</v>
      </c>
      <c r="AA41" s="137">
        <v>0.1662862732311705</v>
      </c>
      <c r="AB41" s="38">
        <v>0.17911434236616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0</v>
      </c>
      <c r="E42" s="79">
        <v>1</v>
      </c>
      <c r="F42" s="79">
        <v>2</v>
      </c>
      <c r="G42" s="79">
        <v>1</v>
      </c>
      <c r="H42" s="79">
        <v>0</v>
      </c>
      <c r="I42" s="80">
        <v>0</v>
      </c>
      <c r="J42" s="26">
        <v>4</v>
      </c>
      <c r="K42" s="79">
        <v>2</v>
      </c>
      <c r="L42" s="54">
        <v>3</v>
      </c>
      <c r="M42" s="78">
        <v>758</v>
      </c>
      <c r="N42" s="79">
        <v>339</v>
      </c>
      <c r="O42" s="31">
        <v>448</v>
      </c>
      <c r="P42" s="32">
        <f t="shared" si="8"/>
        <v>0</v>
      </c>
      <c r="Q42" s="33">
        <f t="shared" si="5"/>
        <v>0</v>
      </c>
      <c r="R42" s="33">
        <f t="shared" si="9"/>
        <v>0.2</v>
      </c>
      <c r="S42" s="33">
        <f t="shared" si="10"/>
        <v>0.18181818181818182</v>
      </c>
      <c r="T42" s="33">
        <f t="shared" si="11"/>
        <v>0.25</v>
      </c>
      <c r="U42" s="33">
        <f t="shared" si="6"/>
        <v>0</v>
      </c>
      <c r="V42" s="34">
        <f t="shared" si="12"/>
        <v>0</v>
      </c>
      <c r="W42" s="35">
        <f t="shared" si="7"/>
        <v>0.10810810810810811</v>
      </c>
      <c r="X42" s="33">
        <v>0.05405405405405406</v>
      </c>
      <c r="Y42" s="56">
        <v>0.07692307692307693</v>
      </c>
      <c r="Z42" s="136">
        <v>0.2535117056856187</v>
      </c>
      <c r="AA42" s="137">
        <v>0.1103874959296646</v>
      </c>
      <c r="AB42" s="38">
        <v>0.148541114058355</v>
      </c>
    </row>
    <row r="43" spans="1:28" s="150" customFormat="1" ht="13.5" customHeight="1">
      <c r="A43" s="354"/>
      <c r="B43" s="139" t="s">
        <v>38</v>
      </c>
      <c r="C43" s="81">
        <v>0</v>
      </c>
      <c r="D43" s="82">
        <v>2</v>
      </c>
      <c r="E43" s="82">
        <v>0</v>
      </c>
      <c r="F43" s="82">
        <v>3</v>
      </c>
      <c r="G43" s="82">
        <v>0</v>
      </c>
      <c r="H43" s="82">
        <v>1</v>
      </c>
      <c r="I43" s="83">
        <v>0</v>
      </c>
      <c r="J43" s="40">
        <v>6</v>
      </c>
      <c r="K43" s="82">
        <v>3</v>
      </c>
      <c r="L43" s="62">
        <v>7</v>
      </c>
      <c r="M43" s="81">
        <v>641</v>
      </c>
      <c r="N43" s="82">
        <v>393</v>
      </c>
      <c r="O43" s="45">
        <v>303</v>
      </c>
      <c r="P43" s="46">
        <f t="shared" si="8"/>
        <v>0</v>
      </c>
      <c r="Q43" s="47">
        <f t="shared" si="5"/>
        <v>0.3333333333333333</v>
      </c>
      <c r="R43" s="47">
        <f t="shared" si="9"/>
        <v>0</v>
      </c>
      <c r="S43" s="47">
        <f t="shared" si="10"/>
        <v>0.2727272727272727</v>
      </c>
      <c r="T43" s="47">
        <f t="shared" si="11"/>
        <v>0</v>
      </c>
      <c r="U43" s="47">
        <f t="shared" si="6"/>
        <v>0.25</v>
      </c>
      <c r="V43" s="48">
        <f t="shared" si="12"/>
        <v>0</v>
      </c>
      <c r="W43" s="49">
        <f t="shared" si="7"/>
        <v>0.16216216216216217</v>
      </c>
      <c r="X43" s="47">
        <v>0.08108108108108109</v>
      </c>
      <c r="Y43" s="64">
        <v>0.1794871794871795</v>
      </c>
      <c r="Z43" s="141">
        <v>0.21281540504648075</v>
      </c>
      <c r="AA43" s="142">
        <v>0.12784645413142484</v>
      </c>
      <c r="AB43" s="52">
        <v>0.100397614314115</v>
      </c>
    </row>
    <row r="44" spans="1:28" s="150" customFormat="1" ht="13.5" customHeight="1">
      <c r="A44" s="352">
        <v>10</v>
      </c>
      <c r="B44" s="144" t="s">
        <v>39</v>
      </c>
      <c r="C44" s="85">
        <v>0</v>
      </c>
      <c r="D44" s="86">
        <v>1</v>
      </c>
      <c r="E44" s="86">
        <v>2</v>
      </c>
      <c r="F44" s="86">
        <v>3</v>
      </c>
      <c r="G44" s="86">
        <v>0</v>
      </c>
      <c r="H44" s="86">
        <v>1</v>
      </c>
      <c r="I44" s="87">
        <v>0</v>
      </c>
      <c r="J44" s="219">
        <v>7</v>
      </c>
      <c r="K44" s="86">
        <v>2</v>
      </c>
      <c r="L44" s="68">
        <v>5</v>
      </c>
      <c r="M44" s="85">
        <v>687</v>
      </c>
      <c r="N44" s="86">
        <v>388</v>
      </c>
      <c r="O44" s="69">
        <v>304</v>
      </c>
      <c r="P44" s="88">
        <f t="shared" si="8"/>
        <v>0</v>
      </c>
      <c r="Q44" s="89">
        <f t="shared" si="5"/>
        <v>0.16666666666666666</v>
      </c>
      <c r="R44" s="89">
        <f t="shared" si="9"/>
        <v>0.4</v>
      </c>
      <c r="S44" s="89">
        <f t="shared" si="10"/>
        <v>0.2727272727272727</v>
      </c>
      <c r="T44" s="89">
        <f t="shared" si="11"/>
        <v>0</v>
      </c>
      <c r="U44" s="89">
        <f t="shared" si="6"/>
        <v>0.25</v>
      </c>
      <c r="V44" s="90">
        <f t="shared" si="12"/>
        <v>0</v>
      </c>
      <c r="W44" s="91">
        <f t="shared" si="7"/>
        <v>0.1891891891891892</v>
      </c>
      <c r="X44" s="89">
        <v>0.05405405405405406</v>
      </c>
      <c r="Y44" s="71">
        <v>0.1282051282051282</v>
      </c>
      <c r="Z44" s="147">
        <v>0.23053691275167784</v>
      </c>
      <c r="AA44" s="148">
        <v>0.12642554578038448</v>
      </c>
      <c r="AB44" s="59">
        <v>0.100562355276216</v>
      </c>
    </row>
    <row r="45" spans="1:28" s="150" customFormat="1" ht="13.5" customHeight="1">
      <c r="A45" s="353">
        <v>10</v>
      </c>
      <c r="B45" s="134" t="s">
        <v>40</v>
      </c>
      <c r="C45" s="78">
        <v>0</v>
      </c>
      <c r="D45" s="79">
        <v>1</v>
      </c>
      <c r="E45" s="79">
        <v>2</v>
      </c>
      <c r="F45" s="79">
        <v>4</v>
      </c>
      <c r="G45" s="79">
        <v>1</v>
      </c>
      <c r="H45" s="79">
        <v>0</v>
      </c>
      <c r="I45" s="80">
        <v>0</v>
      </c>
      <c r="J45" s="26">
        <v>8</v>
      </c>
      <c r="K45" s="79">
        <v>0</v>
      </c>
      <c r="L45" s="54">
        <v>3</v>
      </c>
      <c r="M45" s="78">
        <v>751</v>
      </c>
      <c r="N45" s="79">
        <v>329</v>
      </c>
      <c r="O45" s="31">
        <v>278</v>
      </c>
      <c r="P45" s="32">
        <f t="shared" si="8"/>
        <v>0</v>
      </c>
      <c r="Q45" s="33">
        <f t="shared" si="5"/>
        <v>0.16666666666666666</v>
      </c>
      <c r="R45" s="33">
        <f t="shared" si="9"/>
        <v>0.4</v>
      </c>
      <c r="S45" s="33">
        <f t="shared" si="10"/>
        <v>0.36363636363636365</v>
      </c>
      <c r="T45" s="33">
        <f t="shared" si="11"/>
        <v>0.25</v>
      </c>
      <c r="U45" s="33">
        <f t="shared" si="6"/>
        <v>0</v>
      </c>
      <c r="V45" s="223">
        <f t="shared" si="12"/>
        <v>0</v>
      </c>
      <c r="W45" s="35">
        <f t="shared" si="7"/>
        <v>0.21621621621621623</v>
      </c>
      <c r="X45" s="33">
        <v>0</v>
      </c>
      <c r="Y45" s="56">
        <v>0.07692307692307693</v>
      </c>
      <c r="Z45" s="136">
        <v>0.24975058197539077</v>
      </c>
      <c r="AA45" s="137">
        <v>0.1070615034168565</v>
      </c>
      <c r="AB45" s="38">
        <v>0.0914774596906877</v>
      </c>
    </row>
    <row r="46" spans="1:28" s="150" customFormat="1" ht="13.5" customHeight="1">
      <c r="A46" s="353"/>
      <c r="B46" s="134" t="s">
        <v>41</v>
      </c>
      <c r="C46" s="78">
        <v>2</v>
      </c>
      <c r="D46" s="79">
        <v>0</v>
      </c>
      <c r="E46" s="79">
        <v>1</v>
      </c>
      <c r="F46" s="79">
        <v>3</v>
      </c>
      <c r="G46" s="79">
        <v>0</v>
      </c>
      <c r="H46" s="79">
        <v>0</v>
      </c>
      <c r="I46" s="80">
        <v>1</v>
      </c>
      <c r="J46" s="26">
        <v>7</v>
      </c>
      <c r="K46" s="79">
        <v>1</v>
      </c>
      <c r="L46" s="54">
        <v>2</v>
      </c>
      <c r="M46" s="78">
        <v>828</v>
      </c>
      <c r="N46" s="79">
        <v>388</v>
      </c>
      <c r="O46" s="31">
        <v>313</v>
      </c>
      <c r="P46" s="32">
        <f t="shared" si="8"/>
        <v>0.6666666666666666</v>
      </c>
      <c r="Q46" s="33">
        <f t="shared" si="5"/>
        <v>0</v>
      </c>
      <c r="R46" s="33">
        <f t="shared" si="9"/>
        <v>0.2</v>
      </c>
      <c r="S46" s="33">
        <f t="shared" si="10"/>
        <v>0.2727272727272727</v>
      </c>
      <c r="T46" s="33">
        <f t="shared" si="11"/>
        <v>0</v>
      </c>
      <c r="U46" s="33">
        <f t="shared" si="6"/>
        <v>0</v>
      </c>
      <c r="V46" s="223">
        <f t="shared" si="12"/>
        <v>0.25</v>
      </c>
      <c r="W46" s="35">
        <f t="shared" si="7"/>
        <v>0.1891891891891892</v>
      </c>
      <c r="X46" s="33">
        <v>0.02702702702702703</v>
      </c>
      <c r="Y46" s="56">
        <v>0.05128205128205128</v>
      </c>
      <c r="Z46" s="136">
        <v>0.27471798274717985</v>
      </c>
      <c r="AA46" s="137">
        <v>0.1262199089134678</v>
      </c>
      <c r="AB46" s="38">
        <v>0.103711066931743</v>
      </c>
    </row>
    <row r="47" spans="1:28" s="150" customFormat="1" ht="13.5" customHeight="1">
      <c r="A47" s="354"/>
      <c r="B47" s="139" t="s">
        <v>42</v>
      </c>
      <c r="C47" s="81">
        <v>1</v>
      </c>
      <c r="D47" s="82">
        <v>1</v>
      </c>
      <c r="E47" s="82">
        <v>0</v>
      </c>
      <c r="F47" s="82">
        <v>5</v>
      </c>
      <c r="G47" s="82">
        <v>5</v>
      </c>
      <c r="H47" s="82">
        <v>2</v>
      </c>
      <c r="I47" s="83">
        <v>2</v>
      </c>
      <c r="J47" s="40">
        <v>16</v>
      </c>
      <c r="K47" s="82">
        <v>0</v>
      </c>
      <c r="L47" s="62">
        <v>3</v>
      </c>
      <c r="M47" s="81">
        <v>846</v>
      </c>
      <c r="N47" s="82">
        <v>417</v>
      </c>
      <c r="O47" s="45">
        <v>341</v>
      </c>
      <c r="P47" s="46">
        <f t="shared" si="8"/>
        <v>0.3333333333333333</v>
      </c>
      <c r="Q47" s="47">
        <f t="shared" si="5"/>
        <v>0.16666666666666666</v>
      </c>
      <c r="R47" s="47">
        <f t="shared" si="9"/>
        <v>0</v>
      </c>
      <c r="S47" s="47">
        <f t="shared" si="10"/>
        <v>0.45454545454545453</v>
      </c>
      <c r="T47" s="47">
        <f t="shared" si="11"/>
        <v>1.25</v>
      </c>
      <c r="U47" s="47">
        <f t="shared" si="6"/>
        <v>0.5</v>
      </c>
      <c r="V47" s="224">
        <f t="shared" si="12"/>
        <v>0.5</v>
      </c>
      <c r="W47" s="49">
        <f t="shared" si="7"/>
        <v>0.43243243243243246</v>
      </c>
      <c r="X47" s="47">
        <v>0</v>
      </c>
      <c r="Y47" s="64">
        <v>0.07692307692307693</v>
      </c>
      <c r="Z47" s="141">
        <v>0.28059701492537314</v>
      </c>
      <c r="AA47" s="142">
        <v>0.13565387117761873</v>
      </c>
      <c r="AB47" s="52">
        <v>0.112876530950017</v>
      </c>
    </row>
    <row r="48" spans="1:28" s="150" customFormat="1" ht="13.5" customHeight="1">
      <c r="A48" s="352">
        <v>11</v>
      </c>
      <c r="B48" s="144" t="s">
        <v>43</v>
      </c>
      <c r="C48" s="85">
        <v>1</v>
      </c>
      <c r="D48" s="86">
        <v>0</v>
      </c>
      <c r="E48" s="86">
        <v>1</v>
      </c>
      <c r="F48" s="86">
        <v>7</v>
      </c>
      <c r="G48" s="86">
        <v>0</v>
      </c>
      <c r="H48" s="86">
        <v>2</v>
      </c>
      <c r="I48" s="87">
        <v>0</v>
      </c>
      <c r="J48" s="219">
        <v>11</v>
      </c>
      <c r="K48" s="86">
        <v>4</v>
      </c>
      <c r="L48" s="68">
        <v>3</v>
      </c>
      <c r="M48" s="85">
        <v>915</v>
      </c>
      <c r="N48" s="86">
        <v>453</v>
      </c>
      <c r="O48" s="69">
        <v>365</v>
      </c>
      <c r="P48" s="88">
        <f t="shared" si="8"/>
        <v>0.3333333333333333</v>
      </c>
      <c r="Q48" s="89">
        <f t="shared" si="5"/>
        <v>0</v>
      </c>
      <c r="R48" s="89">
        <f t="shared" si="9"/>
        <v>0.2</v>
      </c>
      <c r="S48" s="89">
        <f t="shared" si="10"/>
        <v>0.6363636363636364</v>
      </c>
      <c r="T48" s="89">
        <f t="shared" si="11"/>
        <v>0</v>
      </c>
      <c r="U48" s="89">
        <f t="shared" si="6"/>
        <v>0.5</v>
      </c>
      <c r="V48" s="222">
        <f t="shared" si="12"/>
        <v>0</v>
      </c>
      <c r="W48" s="91">
        <f t="shared" si="7"/>
        <v>0.2972972972972973</v>
      </c>
      <c r="X48" s="89">
        <v>0.10810810810810811</v>
      </c>
      <c r="Y48" s="71">
        <v>0.07692307692307693</v>
      </c>
      <c r="Z48" s="147">
        <v>0.30489836721092967</v>
      </c>
      <c r="AA48" s="148">
        <v>0.1473170731707317</v>
      </c>
      <c r="AB48" s="59">
        <v>0.120981107059993</v>
      </c>
    </row>
    <row r="49" spans="1:28" s="150" customFormat="1" ht="13.5" customHeight="1">
      <c r="A49" s="353">
        <v>11</v>
      </c>
      <c r="B49" s="134" t="s">
        <v>44</v>
      </c>
      <c r="C49" s="78">
        <v>4</v>
      </c>
      <c r="D49" s="79">
        <v>1</v>
      </c>
      <c r="E49" s="79">
        <v>7</v>
      </c>
      <c r="F49" s="79">
        <v>8</v>
      </c>
      <c r="G49" s="79">
        <v>2</v>
      </c>
      <c r="H49" s="79">
        <v>0</v>
      </c>
      <c r="I49" s="80">
        <v>2</v>
      </c>
      <c r="J49" s="26">
        <v>24</v>
      </c>
      <c r="K49" s="79">
        <v>1</v>
      </c>
      <c r="L49" s="80">
        <v>2</v>
      </c>
      <c r="M49" s="78">
        <v>969</v>
      </c>
      <c r="N49" s="79">
        <v>447</v>
      </c>
      <c r="O49" s="31">
        <v>408</v>
      </c>
      <c r="P49" s="32">
        <f t="shared" si="8"/>
        <v>1.3333333333333333</v>
      </c>
      <c r="Q49" s="33">
        <f t="shared" si="5"/>
        <v>0.16666666666666666</v>
      </c>
      <c r="R49" s="33">
        <f t="shared" si="9"/>
        <v>1.4</v>
      </c>
      <c r="S49" s="33">
        <f t="shared" si="10"/>
        <v>0.7272727272727273</v>
      </c>
      <c r="T49" s="33">
        <f t="shared" si="11"/>
        <v>0.5</v>
      </c>
      <c r="U49" s="33">
        <f t="shared" si="6"/>
        <v>0</v>
      </c>
      <c r="V49" s="34">
        <f t="shared" si="12"/>
        <v>0.5</v>
      </c>
      <c r="W49" s="35">
        <f t="shared" si="7"/>
        <v>0.6486486486486487</v>
      </c>
      <c r="X49" s="33">
        <v>0.02702702702702703</v>
      </c>
      <c r="Y49" s="56">
        <v>0.05128205128205128</v>
      </c>
      <c r="Z49" s="136">
        <v>0.3221409574468085</v>
      </c>
      <c r="AA49" s="137">
        <v>0.14536585365853658</v>
      </c>
      <c r="AB49" s="38">
        <v>0.134786917740337</v>
      </c>
    </row>
    <row r="50" spans="1:28" s="150" customFormat="1" ht="13.5" customHeight="1">
      <c r="A50" s="353"/>
      <c r="B50" s="134" t="s">
        <v>45</v>
      </c>
      <c r="C50" s="78">
        <v>2</v>
      </c>
      <c r="D50" s="79">
        <v>0</v>
      </c>
      <c r="E50" s="79">
        <v>1</v>
      </c>
      <c r="F50" s="79">
        <v>0</v>
      </c>
      <c r="G50" s="79">
        <v>1</v>
      </c>
      <c r="H50" s="79">
        <v>1</v>
      </c>
      <c r="I50" s="80">
        <v>1</v>
      </c>
      <c r="J50" s="26">
        <v>6</v>
      </c>
      <c r="K50" s="79">
        <v>1</v>
      </c>
      <c r="L50" s="80">
        <v>6</v>
      </c>
      <c r="M50" s="78">
        <v>943</v>
      </c>
      <c r="N50" s="79">
        <v>437</v>
      </c>
      <c r="O50" s="135">
        <v>476</v>
      </c>
      <c r="P50" s="32">
        <f t="shared" si="8"/>
        <v>0.6666666666666666</v>
      </c>
      <c r="Q50" s="33">
        <f t="shared" si="5"/>
        <v>0</v>
      </c>
      <c r="R50" s="33">
        <f t="shared" si="9"/>
        <v>0.2</v>
      </c>
      <c r="S50" s="33">
        <f t="shared" si="10"/>
        <v>0</v>
      </c>
      <c r="T50" s="33">
        <f t="shared" si="11"/>
        <v>0.25</v>
      </c>
      <c r="U50" s="33">
        <f t="shared" si="6"/>
        <v>0.25</v>
      </c>
      <c r="V50" s="34">
        <f t="shared" si="12"/>
        <v>0.25</v>
      </c>
      <c r="W50" s="35">
        <f t="shared" si="7"/>
        <v>0.16216216216216217</v>
      </c>
      <c r="X50" s="33">
        <v>0.02702702702702703</v>
      </c>
      <c r="Y50" s="56">
        <v>0.15384615384615385</v>
      </c>
      <c r="Z50" s="136">
        <v>0.31297709923664124</v>
      </c>
      <c r="AA50" s="137">
        <v>0.14229892543145556</v>
      </c>
      <c r="AB50" s="138">
        <v>0.157251404030393</v>
      </c>
    </row>
    <row r="51" spans="1:28" s="150" customFormat="1" ht="13.5" customHeight="1">
      <c r="A51" s="353"/>
      <c r="B51" s="134" t="s">
        <v>46</v>
      </c>
      <c r="C51" s="78">
        <v>2</v>
      </c>
      <c r="D51" s="79">
        <v>0</v>
      </c>
      <c r="E51" s="79">
        <v>1</v>
      </c>
      <c r="F51" s="79">
        <v>6</v>
      </c>
      <c r="G51" s="79">
        <v>1</v>
      </c>
      <c r="H51" s="79">
        <v>4</v>
      </c>
      <c r="I51" s="80">
        <v>1</v>
      </c>
      <c r="J51" s="26">
        <v>15</v>
      </c>
      <c r="K51" s="79">
        <v>0</v>
      </c>
      <c r="L51" s="80">
        <v>2</v>
      </c>
      <c r="M51" s="78">
        <v>953</v>
      </c>
      <c r="N51" s="79">
        <v>507</v>
      </c>
      <c r="O51" s="135">
        <v>486</v>
      </c>
      <c r="P51" s="32">
        <f t="shared" si="8"/>
        <v>0.6666666666666666</v>
      </c>
      <c r="Q51" s="33">
        <f t="shared" si="5"/>
        <v>0</v>
      </c>
      <c r="R51" s="33">
        <f t="shared" si="9"/>
        <v>0.2</v>
      </c>
      <c r="S51" s="33">
        <f t="shared" si="10"/>
        <v>0.5454545454545454</v>
      </c>
      <c r="T51" s="33">
        <f t="shared" si="11"/>
        <v>0.25</v>
      </c>
      <c r="U51" s="33">
        <f t="shared" si="6"/>
        <v>1</v>
      </c>
      <c r="V51" s="34">
        <f t="shared" si="12"/>
        <v>0.25</v>
      </c>
      <c r="W51" s="35">
        <f t="shared" si="7"/>
        <v>0.40540540540540543</v>
      </c>
      <c r="X51" s="33">
        <v>0</v>
      </c>
      <c r="Y51" s="34">
        <v>0.05128205128205128</v>
      </c>
      <c r="Z51" s="136">
        <v>0.3161911081619111</v>
      </c>
      <c r="AA51" s="137">
        <v>0.1649316851008458</v>
      </c>
      <c r="AB51" s="138">
        <v>0.160873882820258</v>
      </c>
    </row>
    <row r="52" spans="1:28" s="150" customFormat="1" ht="13.5" customHeight="1">
      <c r="A52" s="354"/>
      <c r="B52" s="139" t="s">
        <v>47</v>
      </c>
      <c r="C52" s="81">
        <v>3</v>
      </c>
      <c r="D52" s="82">
        <v>0</v>
      </c>
      <c r="E52" s="82">
        <v>1</v>
      </c>
      <c r="F52" s="82">
        <v>14</v>
      </c>
      <c r="G52" s="82">
        <v>0</v>
      </c>
      <c r="H52" s="82">
        <v>1</v>
      </c>
      <c r="I52" s="83">
        <v>1</v>
      </c>
      <c r="J52" s="40">
        <v>20</v>
      </c>
      <c r="K52" s="82">
        <v>2</v>
      </c>
      <c r="L52" s="83">
        <v>3</v>
      </c>
      <c r="M52" s="81">
        <v>1093</v>
      </c>
      <c r="N52" s="82">
        <v>594</v>
      </c>
      <c r="O52" s="140">
        <v>580</v>
      </c>
      <c r="P52" s="46">
        <f t="shared" si="8"/>
        <v>1</v>
      </c>
      <c r="Q52" s="47">
        <f t="shared" si="5"/>
        <v>0</v>
      </c>
      <c r="R52" s="47">
        <f t="shared" si="9"/>
        <v>0.2</v>
      </c>
      <c r="S52" s="47">
        <f t="shared" si="10"/>
        <v>1.2727272727272727</v>
      </c>
      <c r="T52" s="47">
        <f t="shared" si="11"/>
        <v>0</v>
      </c>
      <c r="U52" s="47">
        <f t="shared" si="6"/>
        <v>0.25</v>
      </c>
      <c r="V52" s="48">
        <f t="shared" si="12"/>
        <v>0.25</v>
      </c>
      <c r="W52" s="49">
        <f t="shared" si="7"/>
        <v>0.5405405405405406</v>
      </c>
      <c r="X52" s="47">
        <v>0.05405405405405406</v>
      </c>
      <c r="Y52" s="48">
        <v>0.07692307692307693</v>
      </c>
      <c r="Z52" s="141">
        <v>0.3625207296849088</v>
      </c>
      <c r="AA52" s="142">
        <v>0.19317073170731708</v>
      </c>
      <c r="AB52" s="143">
        <v>0.191862388355938</v>
      </c>
    </row>
    <row r="53" spans="1:28" s="150" customFormat="1" ht="13.5" customHeight="1">
      <c r="A53" s="352">
        <v>12</v>
      </c>
      <c r="B53" s="134" t="s">
        <v>48</v>
      </c>
      <c r="C53" s="78">
        <v>2</v>
      </c>
      <c r="D53" s="79">
        <v>0</v>
      </c>
      <c r="E53" s="79">
        <v>2</v>
      </c>
      <c r="F53" s="79">
        <v>12</v>
      </c>
      <c r="G53" s="79">
        <v>0</v>
      </c>
      <c r="H53" s="79">
        <v>1</v>
      </c>
      <c r="I53" s="80">
        <v>0</v>
      </c>
      <c r="J53" s="26">
        <v>17</v>
      </c>
      <c r="K53" s="79">
        <v>2</v>
      </c>
      <c r="L53" s="80">
        <v>3</v>
      </c>
      <c r="M53" s="78">
        <v>1164</v>
      </c>
      <c r="N53" s="79">
        <v>651</v>
      </c>
      <c r="O53" s="135">
        <v>543</v>
      </c>
      <c r="P53" s="32">
        <f t="shared" si="8"/>
        <v>0.6666666666666666</v>
      </c>
      <c r="Q53" s="33">
        <f t="shared" si="5"/>
        <v>0</v>
      </c>
      <c r="R53" s="33">
        <f t="shared" si="9"/>
        <v>0.4</v>
      </c>
      <c r="S53" s="33">
        <f t="shared" si="10"/>
        <v>1.0909090909090908</v>
      </c>
      <c r="T53" s="33">
        <f t="shared" si="11"/>
        <v>0</v>
      </c>
      <c r="U53" s="33">
        <f t="shared" si="6"/>
        <v>0.25</v>
      </c>
      <c r="V53" s="223">
        <f t="shared" si="12"/>
        <v>0</v>
      </c>
      <c r="W53" s="35">
        <f t="shared" si="7"/>
        <v>0.4594594594594595</v>
      </c>
      <c r="X53" s="33">
        <v>0.05405405405405406</v>
      </c>
      <c r="Y53" s="34">
        <v>0.07692307692307693</v>
      </c>
      <c r="Z53" s="136">
        <v>0.3856858846918489</v>
      </c>
      <c r="AA53" s="137">
        <v>0.21184510250569477</v>
      </c>
      <c r="AB53" s="138">
        <v>0.179504132231405</v>
      </c>
    </row>
    <row r="54" spans="1:28" s="150" customFormat="1" ht="13.5" customHeight="1">
      <c r="A54" s="353"/>
      <c r="B54" s="134" t="s">
        <v>49</v>
      </c>
      <c r="C54" s="78">
        <v>1</v>
      </c>
      <c r="D54" s="79">
        <v>3</v>
      </c>
      <c r="E54" s="79">
        <v>1</v>
      </c>
      <c r="F54" s="79">
        <v>3</v>
      </c>
      <c r="G54" s="79">
        <v>1</v>
      </c>
      <c r="H54" s="79">
        <v>1</v>
      </c>
      <c r="I54" s="80">
        <v>2</v>
      </c>
      <c r="J54" s="26">
        <v>12</v>
      </c>
      <c r="K54" s="79">
        <v>2</v>
      </c>
      <c r="L54" s="80">
        <v>2</v>
      </c>
      <c r="M54" s="78">
        <v>1212</v>
      </c>
      <c r="N54" s="79">
        <v>684</v>
      </c>
      <c r="O54" s="135">
        <v>561</v>
      </c>
      <c r="P54" s="32">
        <f t="shared" si="8"/>
        <v>0.3333333333333333</v>
      </c>
      <c r="Q54" s="33">
        <f t="shared" si="5"/>
        <v>0.5</v>
      </c>
      <c r="R54" s="33">
        <f t="shared" si="9"/>
        <v>0.2</v>
      </c>
      <c r="S54" s="33">
        <f t="shared" si="10"/>
        <v>0.2727272727272727</v>
      </c>
      <c r="T54" s="33">
        <f t="shared" si="11"/>
        <v>0.25</v>
      </c>
      <c r="U54" s="33">
        <f t="shared" si="6"/>
        <v>0.25</v>
      </c>
      <c r="V54" s="34">
        <f t="shared" si="12"/>
        <v>0.5</v>
      </c>
      <c r="W54" s="35">
        <f t="shared" si="7"/>
        <v>0.32432432432432434</v>
      </c>
      <c r="X54" s="33">
        <v>0.05405405405405406</v>
      </c>
      <c r="Y54" s="34">
        <v>0.05128205128205128</v>
      </c>
      <c r="Z54" s="136">
        <v>0.40092623221964935</v>
      </c>
      <c r="AA54" s="137">
        <v>0.2225113858165257</v>
      </c>
      <c r="AB54" s="138">
        <v>0.185393258426966</v>
      </c>
    </row>
    <row r="55" spans="1:28" s="150" customFormat="1" ht="13.5" customHeight="1">
      <c r="A55" s="353"/>
      <c r="B55" s="134" t="s">
        <v>50</v>
      </c>
      <c r="C55" s="78">
        <v>1</v>
      </c>
      <c r="D55" s="79">
        <v>0</v>
      </c>
      <c r="E55" s="79">
        <v>4</v>
      </c>
      <c r="F55" s="79">
        <v>11</v>
      </c>
      <c r="G55" s="79">
        <v>2</v>
      </c>
      <c r="H55" s="79">
        <v>1</v>
      </c>
      <c r="I55" s="80">
        <v>6</v>
      </c>
      <c r="J55" s="26">
        <v>25</v>
      </c>
      <c r="K55" s="79">
        <v>0</v>
      </c>
      <c r="L55" s="80">
        <v>1</v>
      </c>
      <c r="M55" s="78">
        <v>1273</v>
      </c>
      <c r="N55" s="79">
        <v>555</v>
      </c>
      <c r="O55" s="135">
        <v>701</v>
      </c>
      <c r="P55" s="32">
        <f t="shared" si="8"/>
        <v>0.3333333333333333</v>
      </c>
      <c r="Q55" s="33">
        <f t="shared" si="5"/>
        <v>0</v>
      </c>
      <c r="R55" s="33">
        <f t="shared" si="9"/>
        <v>0.8</v>
      </c>
      <c r="S55" s="33">
        <f t="shared" si="10"/>
        <v>1</v>
      </c>
      <c r="T55" s="33">
        <f t="shared" si="11"/>
        <v>0.5</v>
      </c>
      <c r="U55" s="33">
        <f t="shared" si="6"/>
        <v>0.25</v>
      </c>
      <c r="V55" s="34">
        <f t="shared" si="12"/>
        <v>1.5</v>
      </c>
      <c r="W55" s="35">
        <f t="shared" si="7"/>
        <v>0.6756756756756757</v>
      </c>
      <c r="X55" s="33">
        <v>0</v>
      </c>
      <c r="Y55" s="34">
        <v>0.02564102564102564</v>
      </c>
      <c r="Z55" s="136">
        <v>0.422783128528728</v>
      </c>
      <c r="AA55" s="137">
        <v>0.18089960886571055</v>
      </c>
      <c r="AB55" s="138">
        <v>0.231505944517834</v>
      </c>
    </row>
    <row r="56" spans="1:28" s="150" customFormat="1" ht="13.5" customHeight="1">
      <c r="A56" s="353"/>
      <c r="B56" s="134" t="s">
        <v>51</v>
      </c>
      <c r="C56" s="78">
        <v>1</v>
      </c>
      <c r="D56" s="79">
        <v>0</v>
      </c>
      <c r="E56" s="79">
        <v>3</v>
      </c>
      <c r="F56" s="79">
        <v>8</v>
      </c>
      <c r="G56" s="79">
        <v>3</v>
      </c>
      <c r="H56" s="79">
        <v>4</v>
      </c>
      <c r="I56" s="80">
        <v>2</v>
      </c>
      <c r="J56" s="26">
        <v>21</v>
      </c>
      <c r="K56" s="79">
        <v>7</v>
      </c>
      <c r="L56" s="80">
        <v>5</v>
      </c>
      <c r="M56" s="78">
        <v>1361</v>
      </c>
      <c r="N56" s="79">
        <v>477</v>
      </c>
      <c r="O56" s="135">
        <v>671</v>
      </c>
      <c r="P56" s="32">
        <f t="shared" si="8"/>
        <v>0.3333333333333333</v>
      </c>
      <c r="Q56" s="33">
        <f t="shared" si="5"/>
        <v>0</v>
      </c>
      <c r="R56" s="33">
        <f t="shared" si="9"/>
        <v>0.6</v>
      </c>
      <c r="S56" s="33">
        <f t="shared" si="10"/>
        <v>0.7272727272727273</v>
      </c>
      <c r="T56" s="33">
        <f t="shared" si="11"/>
        <v>0.75</v>
      </c>
      <c r="U56" s="33">
        <f t="shared" si="6"/>
        <v>1</v>
      </c>
      <c r="V56" s="34">
        <f t="shared" si="12"/>
        <v>0.5</v>
      </c>
      <c r="W56" s="35">
        <f t="shared" si="7"/>
        <v>0.5675675675675675</v>
      </c>
      <c r="X56" s="33">
        <v>0.1891891891891892</v>
      </c>
      <c r="Y56" s="34">
        <v>0.1282051282051282</v>
      </c>
      <c r="Z56" s="136">
        <v>0.4629251700680272</v>
      </c>
      <c r="AA56" s="137">
        <v>0.1566502463054187</v>
      </c>
      <c r="AB56" s="138">
        <v>0.221598414795244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1</v>
      </c>
      <c r="M57" s="230"/>
      <c r="N57" s="312"/>
      <c r="O57" s="310">
        <v>436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0.02564102564102564</v>
      </c>
      <c r="Z57" s="235"/>
      <c r="AA57" s="265"/>
      <c r="AB57" s="313">
        <v>0.145091514143095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26</v>
      </c>
      <c r="D58" s="93">
        <f t="shared" si="13"/>
        <v>46</v>
      </c>
      <c r="E58" s="93">
        <f t="shared" si="13"/>
        <v>61</v>
      </c>
      <c r="F58" s="93">
        <f t="shared" si="13"/>
        <v>209</v>
      </c>
      <c r="G58" s="93">
        <f t="shared" si="13"/>
        <v>49</v>
      </c>
      <c r="H58" s="93">
        <f t="shared" si="13"/>
        <v>87</v>
      </c>
      <c r="I58" s="94">
        <f t="shared" si="13"/>
        <v>36</v>
      </c>
      <c r="J58" s="220">
        <f>SUM(C58:I58)</f>
        <v>514</v>
      </c>
      <c r="K58" s="93">
        <v>180</v>
      </c>
      <c r="L58" s="94">
        <v>334</v>
      </c>
      <c r="M58" s="92">
        <v>60678</v>
      </c>
      <c r="N58" s="93">
        <v>39297</v>
      </c>
      <c r="O58" s="151">
        <f>SUM(O5:O57)</f>
        <v>48893</v>
      </c>
      <c r="P58" s="98">
        <f>C58/3</f>
        <v>8.666666666666666</v>
      </c>
      <c r="Q58" s="99">
        <f t="shared" si="5"/>
        <v>7.666666666666667</v>
      </c>
      <c r="R58" s="99">
        <f>E58/5</f>
        <v>12.2</v>
      </c>
      <c r="S58" s="99">
        <f>F58/11</f>
        <v>19</v>
      </c>
      <c r="T58" s="99">
        <f>G58/4</f>
        <v>12.25</v>
      </c>
      <c r="U58" s="99">
        <f t="shared" si="6"/>
        <v>21.75</v>
      </c>
      <c r="V58" s="152">
        <f>I58/4</f>
        <v>9</v>
      </c>
      <c r="W58" s="101">
        <f t="shared" si="7"/>
        <v>13.891891891891891</v>
      </c>
      <c r="X58" s="99">
        <v>4.817740817740818</v>
      </c>
      <c r="Y58" s="100">
        <v>8.564102564102564</v>
      </c>
      <c r="Z58" s="101">
        <f>SUM(Z5:Z57)</f>
        <v>20.201291040264746</v>
      </c>
      <c r="AA58" s="99">
        <v>12.82120717781403</v>
      </c>
      <c r="AB58" s="152">
        <v>16.1950977144749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P2:AB2"/>
    <mergeCell ref="C2:O2"/>
    <mergeCell ref="C3:I3"/>
    <mergeCell ref="J3:L3"/>
    <mergeCell ref="P3:V3"/>
    <mergeCell ref="W3:Y3"/>
    <mergeCell ref="M3:O3"/>
    <mergeCell ref="A53:A57"/>
    <mergeCell ref="Z3:AB3"/>
    <mergeCell ref="A58:B58"/>
    <mergeCell ref="A22:A25"/>
    <mergeCell ref="A26:A30"/>
    <mergeCell ref="A31:A34"/>
    <mergeCell ref="A35:A39"/>
    <mergeCell ref="A40:A43"/>
    <mergeCell ref="A44:A47"/>
    <mergeCell ref="A48:A52"/>
    <mergeCell ref="A5:A8"/>
    <mergeCell ref="A9:A12"/>
    <mergeCell ref="A13:A17"/>
    <mergeCell ref="A18:A21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AB60"/>
  <sheetViews>
    <sheetView showZeros="0" zoomScale="68" zoomScaleNormal="68" workbookViewId="0" topLeftCell="A19">
      <selection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6" t="s">
        <v>80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9" customFormat="1" ht="18" customHeight="1">
      <c r="A2" s="107"/>
      <c r="B2" s="108"/>
      <c r="C2" s="327" t="s">
        <v>56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8"/>
      <c r="P2" s="324" t="s">
        <v>57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</row>
    <row r="3" spans="1:28" s="109" customFormat="1" ht="18" customHeight="1">
      <c r="A3" s="110"/>
      <c r="B3" s="111"/>
      <c r="C3" s="329" t="s">
        <v>108</v>
      </c>
      <c r="D3" s="330"/>
      <c r="E3" s="330"/>
      <c r="F3" s="330"/>
      <c r="G3" s="330"/>
      <c r="H3" s="330"/>
      <c r="I3" s="330"/>
      <c r="J3" s="331" t="s">
        <v>53</v>
      </c>
      <c r="K3" s="332"/>
      <c r="L3" s="332"/>
      <c r="M3" s="335" t="s">
        <v>60</v>
      </c>
      <c r="N3" s="336"/>
      <c r="O3" s="337"/>
      <c r="P3" s="329" t="s">
        <v>108</v>
      </c>
      <c r="Q3" s="330"/>
      <c r="R3" s="330"/>
      <c r="S3" s="330"/>
      <c r="T3" s="330"/>
      <c r="U3" s="330"/>
      <c r="V3" s="330"/>
      <c r="W3" s="333" t="s">
        <v>58</v>
      </c>
      <c r="X3" s="334"/>
      <c r="Y3" s="334"/>
      <c r="Z3" s="347" t="s">
        <v>59</v>
      </c>
      <c r="AA3" s="348"/>
      <c r="AB3" s="349"/>
    </row>
    <row r="4" spans="1:28" s="118" customFormat="1" ht="69.75" customHeight="1">
      <c r="A4" s="122" t="s">
        <v>54</v>
      </c>
      <c r="B4" s="123" t="s">
        <v>55</v>
      </c>
      <c r="C4" s="124" t="s">
        <v>93</v>
      </c>
      <c r="D4" s="125" t="s">
        <v>96</v>
      </c>
      <c r="E4" s="125" t="s">
        <v>97</v>
      </c>
      <c r="F4" s="125" t="s">
        <v>52</v>
      </c>
      <c r="G4" s="125" t="s">
        <v>98</v>
      </c>
      <c r="H4" s="125" t="s">
        <v>99</v>
      </c>
      <c r="I4" s="126" t="s">
        <v>100</v>
      </c>
      <c r="J4" s="112">
        <v>2006</v>
      </c>
      <c r="K4" s="113">
        <v>2005</v>
      </c>
      <c r="L4" s="114">
        <v>2004</v>
      </c>
      <c r="M4" s="112">
        <v>2006</v>
      </c>
      <c r="N4" s="113">
        <v>2005</v>
      </c>
      <c r="O4" s="264">
        <v>2004</v>
      </c>
      <c r="P4" s="254" t="s">
        <v>93</v>
      </c>
      <c r="Q4" s="125" t="s">
        <v>96</v>
      </c>
      <c r="R4" s="125" t="s">
        <v>97</v>
      </c>
      <c r="S4" s="125" t="s">
        <v>52</v>
      </c>
      <c r="T4" s="125" t="s">
        <v>98</v>
      </c>
      <c r="U4" s="125" t="s">
        <v>99</v>
      </c>
      <c r="V4" s="126" t="s">
        <v>100</v>
      </c>
      <c r="W4" s="112">
        <v>2006</v>
      </c>
      <c r="X4" s="113">
        <v>2005</v>
      </c>
      <c r="Y4" s="114">
        <v>2004</v>
      </c>
      <c r="Z4" s="112">
        <v>2006</v>
      </c>
      <c r="AA4" s="113">
        <v>2005</v>
      </c>
      <c r="AB4" s="128">
        <v>2004</v>
      </c>
    </row>
    <row r="5" spans="1:28" s="119" customFormat="1" ht="13.5" customHeight="1">
      <c r="A5" s="358">
        <v>1</v>
      </c>
      <c r="B5" s="129" t="s">
        <v>0</v>
      </c>
      <c r="C5" s="12"/>
      <c r="D5" s="13">
        <v>2</v>
      </c>
      <c r="E5" s="13">
        <v>4</v>
      </c>
      <c r="F5" s="13">
        <v>10</v>
      </c>
      <c r="G5" s="13">
        <v>3</v>
      </c>
      <c r="H5" s="13">
        <v>3</v>
      </c>
      <c r="I5" s="14">
        <v>1</v>
      </c>
      <c r="J5" s="12">
        <v>23</v>
      </c>
      <c r="K5" s="13">
        <v>45</v>
      </c>
      <c r="L5" s="256">
        <v>22</v>
      </c>
      <c r="M5" s="74">
        <v>1174</v>
      </c>
      <c r="N5" s="75">
        <v>1622</v>
      </c>
      <c r="O5" s="17">
        <v>857</v>
      </c>
      <c r="P5" s="18">
        <f aca="true" t="shared" si="0" ref="P5:P36">C5/3</f>
        <v>0</v>
      </c>
      <c r="Q5" s="19">
        <f>D5/6</f>
        <v>0.3333333333333333</v>
      </c>
      <c r="R5" s="19">
        <f aca="true" t="shared" si="1" ref="R5:R36">E5/5</f>
        <v>0.8</v>
      </c>
      <c r="S5" s="19">
        <f aca="true" t="shared" si="2" ref="S5:S36">F5/11</f>
        <v>0.9090909090909091</v>
      </c>
      <c r="T5" s="19">
        <f aca="true" t="shared" si="3" ref="T5:T36">G5/4</f>
        <v>0.75</v>
      </c>
      <c r="U5" s="19">
        <f>H5/4</f>
        <v>0.75</v>
      </c>
      <c r="V5" s="20">
        <f aca="true" t="shared" si="4" ref="V5:V36">I5/4</f>
        <v>0.25</v>
      </c>
      <c r="W5" s="21">
        <f>J5/37</f>
        <v>0.6216216216216216</v>
      </c>
      <c r="X5" s="19">
        <v>1.1538461538461537</v>
      </c>
      <c r="Y5" s="258">
        <v>0.5641025641025641</v>
      </c>
      <c r="Z5" s="131">
        <v>0.3897742363877822</v>
      </c>
      <c r="AA5" s="132">
        <v>0.5318032786885246</v>
      </c>
      <c r="AB5" s="24">
        <v>0.286813922356091</v>
      </c>
    </row>
    <row r="6" spans="1:28" s="119" customFormat="1" ht="13.5" customHeight="1">
      <c r="A6" s="353"/>
      <c r="B6" s="134" t="s">
        <v>1</v>
      </c>
      <c r="C6" s="26">
        <v>2</v>
      </c>
      <c r="D6" s="27">
        <v>8</v>
      </c>
      <c r="E6" s="27">
        <v>1</v>
      </c>
      <c r="F6" s="27">
        <v>12</v>
      </c>
      <c r="G6" s="27">
        <v>2</v>
      </c>
      <c r="H6" s="27">
        <v>6</v>
      </c>
      <c r="I6" s="28">
        <v>2</v>
      </c>
      <c r="J6" s="26">
        <v>33</v>
      </c>
      <c r="K6" s="27">
        <v>38</v>
      </c>
      <c r="L6" s="257">
        <v>50</v>
      </c>
      <c r="M6" s="78">
        <v>1932</v>
      </c>
      <c r="N6" s="79">
        <v>2171</v>
      </c>
      <c r="O6" s="31">
        <v>2172</v>
      </c>
      <c r="P6" s="32">
        <f t="shared" si="0"/>
        <v>0.6666666666666666</v>
      </c>
      <c r="Q6" s="33">
        <f aca="true" t="shared" si="5" ref="Q6:Q58">D6/6</f>
        <v>1.3333333333333333</v>
      </c>
      <c r="R6" s="33">
        <f t="shared" si="1"/>
        <v>0.2</v>
      </c>
      <c r="S6" s="33">
        <f t="shared" si="2"/>
        <v>1.0909090909090908</v>
      </c>
      <c r="T6" s="33">
        <f t="shared" si="3"/>
        <v>0.5</v>
      </c>
      <c r="U6" s="33">
        <f aca="true" t="shared" si="6" ref="U6:U58">H6/4</f>
        <v>1.5</v>
      </c>
      <c r="V6" s="34">
        <f t="shared" si="4"/>
        <v>0.5</v>
      </c>
      <c r="W6" s="35">
        <f aca="true" t="shared" si="7" ref="W6:W58">J6/37</f>
        <v>0.8918918918918919</v>
      </c>
      <c r="X6" s="33">
        <v>0.9743589743589743</v>
      </c>
      <c r="Y6" s="56">
        <v>1.2820512820512822</v>
      </c>
      <c r="Z6" s="136">
        <v>0.6348997699638514</v>
      </c>
      <c r="AA6" s="137">
        <v>0.7115699770567028</v>
      </c>
      <c r="AB6" s="38">
        <v>0.719920450778919</v>
      </c>
    </row>
    <row r="7" spans="1:28" s="119" customFormat="1" ht="13.5" customHeight="1">
      <c r="A7" s="353"/>
      <c r="B7" s="134" t="s">
        <v>2</v>
      </c>
      <c r="C7" s="26">
        <v>4</v>
      </c>
      <c r="D7" s="27">
        <v>7</v>
      </c>
      <c r="E7" s="27">
        <v>5</v>
      </c>
      <c r="F7" s="27">
        <v>15</v>
      </c>
      <c r="G7" s="27">
        <v>5</v>
      </c>
      <c r="H7" s="27">
        <v>6</v>
      </c>
      <c r="I7" s="28">
        <v>2</v>
      </c>
      <c r="J7" s="26">
        <v>44</v>
      </c>
      <c r="K7" s="27">
        <v>40</v>
      </c>
      <c r="L7" s="257">
        <v>40</v>
      </c>
      <c r="M7" s="78">
        <v>1814</v>
      </c>
      <c r="N7" s="79">
        <v>2235</v>
      </c>
      <c r="O7" s="31">
        <v>2262</v>
      </c>
      <c r="P7" s="32">
        <f t="shared" si="0"/>
        <v>1.3333333333333333</v>
      </c>
      <c r="Q7" s="33">
        <f t="shared" si="5"/>
        <v>1.1666666666666667</v>
      </c>
      <c r="R7" s="33">
        <f t="shared" si="1"/>
        <v>1</v>
      </c>
      <c r="S7" s="33">
        <f t="shared" si="2"/>
        <v>1.3636363636363635</v>
      </c>
      <c r="T7" s="33">
        <f t="shared" si="3"/>
        <v>1.25</v>
      </c>
      <c r="U7" s="33">
        <f t="shared" si="6"/>
        <v>1.5</v>
      </c>
      <c r="V7" s="34">
        <f t="shared" si="4"/>
        <v>0.5</v>
      </c>
      <c r="W7" s="35">
        <f t="shared" si="7"/>
        <v>1.1891891891891893</v>
      </c>
      <c r="X7" s="33">
        <v>1.0256410256410255</v>
      </c>
      <c r="Y7" s="56">
        <v>1.0256410256410255</v>
      </c>
      <c r="Z7" s="136">
        <v>0.5961222477817942</v>
      </c>
      <c r="AA7" s="137">
        <v>0.731827111984283</v>
      </c>
      <c r="AB7" s="38">
        <v>0.747768595041322</v>
      </c>
    </row>
    <row r="8" spans="1:28" s="119" customFormat="1" ht="13.5" customHeight="1">
      <c r="A8" s="354"/>
      <c r="B8" s="134" t="s">
        <v>3</v>
      </c>
      <c r="C8" s="26">
        <v>2</v>
      </c>
      <c r="D8" s="27">
        <v>1</v>
      </c>
      <c r="E8" s="27">
        <v>3</v>
      </c>
      <c r="F8" s="27">
        <v>10</v>
      </c>
      <c r="G8" s="27">
        <v>3</v>
      </c>
      <c r="H8" s="27">
        <v>2</v>
      </c>
      <c r="I8" s="28">
        <v>2</v>
      </c>
      <c r="J8" s="26">
        <v>23</v>
      </c>
      <c r="K8" s="27">
        <v>32</v>
      </c>
      <c r="L8" s="257">
        <v>36</v>
      </c>
      <c r="M8" s="78">
        <v>1732</v>
      </c>
      <c r="N8" s="79">
        <v>2091</v>
      </c>
      <c r="O8" s="31">
        <v>1995</v>
      </c>
      <c r="P8" s="32">
        <f t="shared" si="0"/>
        <v>0.6666666666666666</v>
      </c>
      <c r="Q8" s="33">
        <f t="shared" si="5"/>
        <v>0.16666666666666666</v>
      </c>
      <c r="R8" s="33">
        <f t="shared" si="1"/>
        <v>0.6</v>
      </c>
      <c r="S8" s="33">
        <f t="shared" si="2"/>
        <v>0.9090909090909091</v>
      </c>
      <c r="T8" s="33">
        <f t="shared" si="3"/>
        <v>0.75</v>
      </c>
      <c r="U8" s="33">
        <f t="shared" si="6"/>
        <v>0.5</v>
      </c>
      <c r="V8" s="34">
        <f t="shared" si="4"/>
        <v>0.5</v>
      </c>
      <c r="W8" s="35">
        <f t="shared" si="7"/>
        <v>0.6216216216216216</v>
      </c>
      <c r="X8" s="33">
        <v>0.8205128205128205</v>
      </c>
      <c r="Y8" s="56">
        <v>0.9230769230769231</v>
      </c>
      <c r="Z8" s="136">
        <v>0.5691751560959579</v>
      </c>
      <c r="AA8" s="137">
        <v>0.6846758349705304</v>
      </c>
      <c r="AB8" s="38">
        <v>0.659722222222222</v>
      </c>
    </row>
    <row r="9" spans="1:28" s="119" customFormat="1" ht="13.5" customHeight="1">
      <c r="A9" s="352">
        <v>2</v>
      </c>
      <c r="B9" s="144" t="s">
        <v>4</v>
      </c>
      <c r="C9" s="219">
        <v>3</v>
      </c>
      <c r="D9" s="261">
        <v>4</v>
      </c>
      <c r="E9" s="261">
        <v>3</v>
      </c>
      <c r="F9" s="261">
        <v>10</v>
      </c>
      <c r="G9" s="261">
        <v>6</v>
      </c>
      <c r="H9" s="261">
        <v>3</v>
      </c>
      <c r="I9" s="262">
        <v>1</v>
      </c>
      <c r="J9" s="219">
        <v>30</v>
      </c>
      <c r="K9" s="261">
        <v>40</v>
      </c>
      <c r="L9" s="263">
        <v>40</v>
      </c>
      <c r="M9" s="85">
        <v>1547</v>
      </c>
      <c r="N9" s="86">
        <v>1887</v>
      </c>
      <c r="O9" s="69">
        <v>1953</v>
      </c>
      <c r="P9" s="88">
        <f t="shared" si="0"/>
        <v>1</v>
      </c>
      <c r="Q9" s="89">
        <f t="shared" si="5"/>
        <v>0.6666666666666666</v>
      </c>
      <c r="R9" s="89">
        <f t="shared" si="1"/>
        <v>0.6</v>
      </c>
      <c r="S9" s="89">
        <f t="shared" si="2"/>
        <v>0.9090909090909091</v>
      </c>
      <c r="T9" s="89">
        <f t="shared" si="3"/>
        <v>1.5</v>
      </c>
      <c r="U9" s="89">
        <f t="shared" si="6"/>
        <v>0.75</v>
      </c>
      <c r="V9" s="90">
        <f t="shared" si="4"/>
        <v>0.25</v>
      </c>
      <c r="W9" s="91">
        <f t="shared" si="7"/>
        <v>0.8108108108108109</v>
      </c>
      <c r="X9" s="89">
        <v>1.0256410256410255</v>
      </c>
      <c r="Y9" s="71">
        <v>1.0256410256410255</v>
      </c>
      <c r="Z9" s="147">
        <v>0.5085470085470085</v>
      </c>
      <c r="AA9" s="148">
        <v>0.6184857423795477</v>
      </c>
      <c r="AB9" s="59">
        <v>0.64626075446724</v>
      </c>
    </row>
    <row r="10" spans="1:28" s="145" customFormat="1" ht="13.5" customHeight="1">
      <c r="A10" s="353">
        <v>2</v>
      </c>
      <c r="B10" s="134" t="s">
        <v>5</v>
      </c>
      <c r="C10" s="29">
        <v>9</v>
      </c>
      <c r="D10" s="30">
        <v>6</v>
      </c>
      <c r="E10" s="30">
        <v>3</v>
      </c>
      <c r="F10" s="30">
        <v>11</v>
      </c>
      <c r="G10" s="30">
        <v>2</v>
      </c>
      <c r="H10" s="30">
        <v>5</v>
      </c>
      <c r="I10" s="54">
        <v>2</v>
      </c>
      <c r="J10" s="26">
        <v>38</v>
      </c>
      <c r="K10" s="30">
        <v>36</v>
      </c>
      <c r="L10" s="54">
        <v>35</v>
      </c>
      <c r="M10" s="29">
        <v>1531</v>
      </c>
      <c r="N10" s="30">
        <v>1803</v>
      </c>
      <c r="O10" s="31">
        <v>1813</v>
      </c>
      <c r="P10" s="32">
        <f t="shared" si="0"/>
        <v>3</v>
      </c>
      <c r="Q10" s="33">
        <f t="shared" si="5"/>
        <v>1</v>
      </c>
      <c r="R10" s="33">
        <f t="shared" si="1"/>
        <v>0.6</v>
      </c>
      <c r="S10" s="33">
        <f t="shared" si="2"/>
        <v>1</v>
      </c>
      <c r="T10" s="33">
        <f t="shared" si="3"/>
        <v>0.5</v>
      </c>
      <c r="U10" s="33">
        <f t="shared" si="6"/>
        <v>1.25</v>
      </c>
      <c r="V10" s="223">
        <f t="shared" si="4"/>
        <v>0.5</v>
      </c>
      <c r="W10" s="35">
        <f t="shared" si="7"/>
        <v>1.027027027027027</v>
      </c>
      <c r="X10" s="55">
        <v>0.9230769230769231</v>
      </c>
      <c r="Y10" s="56">
        <v>0.8974358974358975</v>
      </c>
      <c r="Z10" s="36">
        <v>0.5034528115751398</v>
      </c>
      <c r="AA10" s="37">
        <v>0.5911475409836066</v>
      </c>
      <c r="AB10" s="38">
        <v>0.599537037037037</v>
      </c>
    </row>
    <row r="11" spans="1:28" s="145" customFormat="1" ht="13.5" customHeight="1">
      <c r="A11" s="353"/>
      <c r="B11" s="134" t="s">
        <v>6</v>
      </c>
      <c r="C11" s="29">
        <v>5</v>
      </c>
      <c r="D11" s="30">
        <v>7</v>
      </c>
      <c r="E11" s="30">
        <v>5</v>
      </c>
      <c r="F11" s="30">
        <v>16</v>
      </c>
      <c r="G11" s="30">
        <v>5</v>
      </c>
      <c r="H11" s="30">
        <v>2</v>
      </c>
      <c r="I11" s="54">
        <v>5</v>
      </c>
      <c r="J11" s="26">
        <v>45</v>
      </c>
      <c r="K11" s="30">
        <v>49</v>
      </c>
      <c r="L11" s="54">
        <v>36</v>
      </c>
      <c r="M11" s="29">
        <v>1756</v>
      </c>
      <c r="N11" s="30">
        <v>1720</v>
      </c>
      <c r="O11" s="31">
        <v>1816</v>
      </c>
      <c r="P11" s="32">
        <f t="shared" si="0"/>
        <v>1.6666666666666667</v>
      </c>
      <c r="Q11" s="33">
        <f t="shared" si="5"/>
        <v>1.1666666666666667</v>
      </c>
      <c r="R11" s="33">
        <f t="shared" si="1"/>
        <v>1</v>
      </c>
      <c r="S11" s="33">
        <f t="shared" si="2"/>
        <v>1.4545454545454546</v>
      </c>
      <c r="T11" s="33">
        <f t="shared" si="3"/>
        <v>1.25</v>
      </c>
      <c r="U11" s="33">
        <f t="shared" si="6"/>
        <v>0.5</v>
      </c>
      <c r="V11" s="223">
        <f t="shared" si="4"/>
        <v>1.25</v>
      </c>
      <c r="W11" s="35">
        <f t="shared" si="7"/>
        <v>1.2162162162162162</v>
      </c>
      <c r="X11" s="55">
        <v>1.2564102564102564</v>
      </c>
      <c r="Y11" s="56">
        <v>0.9230769230769231</v>
      </c>
      <c r="Z11" s="36">
        <v>0.5776315789473684</v>
      </c>
      <c r="AA11" s="37">
        <v>0.563564875491481</v>
      </c>
      <c r="AB11" s="38">
        <v>0.600330578512397</v>
      </c>
    </row>
    <row r="12" spans="1:28" s="145" customFormat="1" ht="13.5" customHeight="1">
      <c r="A12" s="354"/>
      <c r="B12" s="139" t="s">
        <v>7</v>
      </c>
      <c r="C12" s="43">
        <v>3</v>
      </c>
      <c r="D12" s="44">
        <v>4</v>
      </c>
      <c r="E12" s="44">
        <v>8</v>
      </c>
      <c r="F12" s="44">
        <v>14</v>
      </c>
      <c r="G12" s="44">
        <v>2</v>
      </c>
      <c r="H12" s="44">
        <v>4</v>
      </c>
      <c r="I12" s="62">
        <v>3</v>
      </c>
      <c r="J12" s="40">
        <v>38</v>
      </c>
      <c r="K12" s="44">
        <v>34</v>
      </c>
      <c r="L12" s="62">
        <v>32</v>
      </c>
      <c r="M12" s="43">
        <v>1696</v>
      </c>
      <c r="N12" s="44">
        <v>1668</v>
      </c>
      <c r="O12" s="45">
        <v>1829</v>
      </c>
      <c r="P12" s="46">
        <f t="shared" si="0"/>
        <v>1</v>
      </c>
      <c r="Q12" s="47">
        <f t="shared" si="5"/>
        <v>0.6666666666666666</v>
      </c>
      <c r="R12" s="47">
        <f t="shared" si="1"/>
        <v>1.6</v>
      </c>
      <c r="S12" s="47">
        <f t="shared" si="2"/>
        <v>1.2727272727272727</v>
      </c>
      <c r="T12" s="47">
        <f t="shared" si="3"/>
        <v>0.5</v>
      </c>
      <c r="U12" s="47">
        <f t="shared" si="6"/>
        <v>1</v>
      </c>
      <c r="V12" s="224">
        <f t="shared" si="4"/>
        <v>0.75</v>
      </c>
      <c r="W12" s="49">
        <f t="shared" si="7"/>
        <v>1.027027027027027</v>
      </c>
      <c r="X12" s="63">
        <v>0.8717948717948718</v>
      </c>
      <c r="Y12" s="64">
        <v>0.8205128205128205</v>
      </c>
      <c r="Z12" s="50">
        <v>0.5577112791844788</v>
      </c>
      <c r="AA12" s="51">
        <v>0.5467059980334317</v>
      </c>
      <c r="AB12" s="52">
        <v>0.605028117763811</v>
      </c>
    </row>
    <row r="13" spans="1:28" s="145" customFormat="1" ht="13.5" customHeight="1">
      <c r="A13" s="352">
        <v>3</v>
      </c>
      <c r="B13" s="134" t="s">
        <v>8</v>
      </c>
      <c r="C13" s="29">
        <v>2</v>
      </c>
      <c r="D13" s="30">
        <v>8</v>
      </c>
      <c r="E13" s="30">
        <v>8</v>
      </c>
      <c r="F13" s="30">
        <v>8</v>
      </c>
      <c r="G13" s="30">
        <v>1</v>
      </c>
      <c r="H13" s="30">
        <v>4</v>
      </c>
      <c r="I13" s="54">
        <v>5</v>
      </c>
      <c r="J13" s="26">
        <v>36</v>
      </c>
      <c r="K13" s="30">
        <v>29</v>
      </c>
      <c r="L13" s="54">
        <v>41</v>
      </c>
      <c r="M13" s="29">
        <v>1691</v>
      </c>
      <c r="N13" s="30">
        <v>1610</v>
      </c>
      <c r="O13" s="31">
        <v>1983</v>
      </c>
      <c r="P13" s="32">
        <f t="shared" si="0"/>
        <v>0.6666666666666666</v>
      </c>
      <c r="Q13" s="33">
        <f t="shared" si="5"/>
        <v>1.3333333333333333</v>
      </c>
      <c r="R13" s="33">
        <f t="shared" si="1"/>
        <v>1.6</v>
      </c>
      <c r="S13" s="33">
        <f t="shared" si="2"/>
        <v>0.7272727272727273</v>
      </c>
      <c r="T13" s="33">
        <f t="shared" si="3"/>
        <v>0.25</v>
      </c>
      <c r="U13" s="33">
        <f t="shared" si="6"/>
        <v>1</v>
      </c>
      <c r="V13" s="223">
        <f t="shared" si="4"/>
        <v>1.25</v>
      </c>
      <c r="W13" s="35">
        <f t="shared" si="7"/>
        <v>0.972972972972973</v>
      </c>
      <c r="X13" s="55">
        <v>0.7435897435897436</v>
      </c>
      <c r="Y13" s="56">
        <v>1.0512820512820513</v>
      </c>
      <c r="Z13" s="36">
        <v>0.5558842866535174</v>
      </c>
      <c r="AA13" s="37">
        <v>0.5275229357798165</v>
      </c>
      <c r="AB13" s="38">
        <v>0.655970889844525</v>
      </c>
    </row>
    <row r="14" spans="1:28" s="145" customFormat="1" ht="13.5" customHeight="1">
      <c r="A14" s="353">
        <v>3</v>
      </c>
      <c r="B14" s="134" t="s">
        <v>9</v>
      </c>
      <c r="C14" s="29">
        <v>2</v>
      </c>
      <c r="D14" s="30">
        <v>4</v>
      </c>
      <c r="E14" s="30"/>
      <c r="F14" s="30">
        <v>6</v>
      </c>
      <c r="G14" s="30">
        <v>3</v>
      </c>
      <c r="H14" s="30">
        <v>3</v>
      </c>
      <c r="I14" s="54">
        <v>2</v>
      </c>
      <c r="J14" s="26">
        <v>20</v>
      </c>
      <c r="K14" s="30">
        <v>26</v>
      </c>
      <c r="L14" s="54">
        <v>25</v>
      </c>
      <c r="M14" s="29">
        <v>1806</v>
      </c>
      <c r="N14" s="30">
        <v>1611</v>
      </c>
      <c r="O14" s="31">
        <v>1799</v>
      </c>
      <c r="P14" s="32">
        <f t="shared" si="0"/>
        <v>0.6666666666666666</v>
      </c>
      <c r="Q14" s="33">
        <f t="shared" si="5"/>
        <v>0.6666666666666666</v>
      </c>
      <c r="R14" s="33">
        <f t="shared" si="1"/>
        <v>0</v>
      </c>
      <c r="S14" s="33">
        <f t="shared" si="2"/>
        <v>0.5454545454545454</v>
      </c>
      <c r="T14" s="33">
        <f t="shared" si="3"/>
        <v>0.75</v>
      </c>
      <c r="U14" s="33">
        <f t="shared" si="6"/>
        <v>0.75</v>
      </c>
      <c r="V14" s="34">
        <f t="shared" si="4"/>
        <v>0.5</v>
      </c>
      <c r="W14" s="35">
        <f t="shared" si="7"/>
        <v>0.5405405405405406</v>
      </c>
      <c r="X14" s="55">
        <v>0.6666666666666666</v>
      </c>
      <c r="Y14" s="56">
        <v>0.6410256410256411</v>
      </c>
      <c r="Z14" s="36">
        <v>0.5936883629191322</v>
      </c>
      <c r="AA14" s="37">
        <v>0.5278505897771952</v>
      </c>
      <c r="AB14" s="38">
        <v>0.595301125082727</v>
      </c>
    </row>
    <row r="15" spans="1:28" s="145" customFormat="1" ht="13.5" customHeight="1">
      <c r="A15" s="353"/>
      <c r="B15" s="134" t="s">
        <v>10</v>
      </c>
      <c r="C15" s="29">
        <v>1</v>
      </c>
      <c r="D15" s="30">
        <v>10</v>
      </c>
      <c r="E15" s="30">
        <v>3</v>
      </c>
      <c r="F15" s="30">
        <v>14</v>
      </c>
      <c r="G15" s="30">
        <v>3</v>
      </c>
      <c r="H15" s="30">
        <v>5</v>
      </c>
      <c r="I15" s="54"/>
      <c r="J15" s="26">
        <v>36</v>
      </c>
      <c r="K15" s="30">
        <v>29</v>
      </c>
      <c r="L15" s="54">
        <v>48</v>
      </c>
      <c r="M15" s="29">
        <v>1824</v>
      </c>
      <c r="N15" s="30">
        <v>1618</v>
      </c>
      <c r="O15" s="31">
        <v>1915</v>
      </c>
      <c r="P15" s="32">
        <f t="shared" si="0"/>
        <v>0.3333333333333333</v>
      </c>
      <c r="Q15" s="33">
        <f t="shared" si="5"/>
        <v>1.6666666666666667</v>
      </c>
      <c r="R15" s="33">
        <f t="shared" si="1"/>
        <v>0.6</v>
      </c>
      <c r="S15" s="33">
        <f t="shared" si="2"/>
        <v>1.2727272727272727</v>
      </c>
      <c r="T15" s="33">
        <f t="shared" si="3"/>
        <v>0.75</v>
      </c>
      <c r="U15" s="33">
        <f t="shared" si="6"/>
        <v>1.25</v>
      </c>
      <c r="V15" s="34">
        <f t="shared" si="4"/>
        <v>0</v>
      </c>
      <c r="W15" s="35">
        <f t="shared" si="7"/>
        <v>0.972972972972973</v>
      </c>
      <c r="X15" s="55">
        <v>0.7435897435897436</v>
      </c>
      <c r="Y15" s="56">
        <v>1.2307692307692308</v>
      </c>
      <c r="Z15" s="36">
        <v>0.6001974333662389</v>
      </c>
      <c r="AA15" s="37">
        <v>0.531014112241549</v>
      </c>
      <c r="AB15" s="38">
        <v>0.633476678795898</v>
      </c>
    </row>
    <row r="16" spans="1:28" s="145" customFormat="1" ht="13.5" customHeight="1">
      <c r="A16" s="353"/>
      <c r="B16" s="134" t="s">
        <v>11</v>
      </c>
      <c r="C16" s="29">
        <v>1</v>
      </c>
      <c r="D16" s="30">
        <v>5</v>
      </c>
      <c r="E16" s="30">
        <v>7</v>
      </c>
      <c r="F16" s="30">
        <v>7</v>
      </c>
      <c r="G16" s="30">
        <v>6</v>
      </c>
      <c r="H16" s="30">
        <v>2</v>
      </c>
      <c r="I16" s="54">
        <v>2</v>
      </c>
      <c r="J16" s="26">
        <v>30</v>
      </c>
      <c r="K16" s="30">
        <v>24</v>
      </c>
      <c r="L16" s="54">
        <v>35</v>
      </c>
      <c r="M16" s="29">
        <v>1748</v>
      </c>
      <c r="N16" s="30">
        <v>1429</v>
      </c>
      <c r="O16" s="31">
        <v>1722</v>
      </c>
      <c r="P16" s="32">
        <f t="shared" si="0"/>
        <v>0.3333333333333333</v>
      </c>
      <c r="Q16" s="33">
        <f t="shared" si="5"/>
        <v>0.8333333333333334</v>
      </c>
      <c r="R16" s="33">
        <f t="shared" si="1"/>
        <v>1.4</v>
      </c>
      <c r="S16" s="33">
        <f t="shared" si="2"/>
        <v>0.6363636363636364</v>
      </c>
      <c r="T16" s="33">
        <f t="shared" si="3"/>
        <v>1.5</v>
      </c>
      <c r="U16" s="33">
        <f t="shared" si="6"/>
        <v>0.5</v>
      </c>
      <c r="V16" s="34">
        <f t="shared" si="4"/>
        <v>0.5</v>
      </c>
      <c r="W16" s="35">
        <f t="shared" si="7"/>
        <v>0.8108108108108109</v>
      </c>
      <c r="X16" s="55">
        <v>0.6153846153846154</v>
      </c>
      <c r="Y16" s="56">
        <v>0.8974358974358975</v>
      </c>
      <c r="Z16" s="36">
        <v>0.575</v>
      </c>
      <c r="AA16" s="37">
        <v>0.46852459016393444</v>
      </c>
      <c r="AB16" s="38">
        <v>0.56982131039047</v>
      </c>
    </row>
    <row r="17" spans="1:28" s="145" customFormat="1" ht="13.5" customHeight="1">
      <c r="A17" s="354"/>
      <c r="B17" s="139" t="s">
        <v>12</v>
      </c>
      <c r="C17" s="29">
        <v>2</v>
      </c>
      <c r="D17" s="30">
        <v>4</v>
      </c>
      <c r="E17" s="30">
        <v>7</v>
      </c>
      <c r="F17" s="30">
        <v>6</v>
      </c>
      <c r="G17" s="30">
        <v>3</v>
      </c>
      <c r="H17" s="30">
        <v>9</v>
      </c>
      <c r="I17" s="54">
        <v>0</v>
      </c>
      <c r="J17" s="26">
        <v>31</v>
      </c>
      <c r="K17" s="30">
        <v>26</v>
      </c>
      <c r="L17" s="54">
        <v>32</v>
      </c>
      <c r="M17" s="29">
        <v>1847</v>
      </c>
      <c r="N17" s="30">
        <v>1664</v>
      </c>
      <c r="O17" s="31">
        <v>2018</v>
      </c>
      <c r="P17" s="32">
        <f t="shared" si="0"/>
        <v>0.6666666666666666</v>
      </c>
      <c r="Q17" s="33">
        <f t="shared" si="5"/>
        <v>0.6666666666666666</v>
      </c>
      <c r="R17" s="33">
        <f t="shared" si="1"/>
        <v>1.4</v>
      </c>
      <c r="S17" s="33">
        <f t="shared" si="2"/>
        <v>0.5454545454545454</v>
      </c>
      <c r="T17" s="33">
        <f t="shared" si="3"/>
        <v>0.75</v>
      </c>
      <c r="U17" s="33">
        <f t="shared" si="6"/>
        <v>2.25</v>
      </c>
      <c r="V17" s="34">
        <f t="shared" si="4"/>
        <v>0</v>
      </c>
      <c r="W17" s="35">
        <f t="shared" si="7"/>
        <v>0.8378378378378378</v>
      </c>
      <c r="X17" s="55">
        <v>0.6666666666666666</v>
      </c>
      <c r="Y17" s="56">
        <v>0.8205128205128205</v>
      </c>
      <c r="Z17" s="36">
        <v>0.615461512829057</v>
      </c>
      <c r="AA17" s="37">
        <v>0.5425497228562113</v>
      </c>
      <c r="AB17" s="38">
        <v>0.667769688947717</v>
      </c>
    </row>
    <row r="18" spans="1:28" s="150" customFormat="1" ht="13.5" customHeight="1">
      <c r="A18" s="352">
        <v>4</v>
      </c>
      <c r="B18" s="144" t="s">
        <v>13</v>
      </c>
      <c r="C18" s="85">
        <v>4</v>
      </c>
      <c r="D18" s="86">
        <v>10</v>
      </c>
      <c r="E18" s="86">
        <v>9</v>
      </c>
      <c r="F18" s="86">
        <v>14</v>
      </c>
      <c r="G18" s="86">
        <v>7</v>
      </c>
      <c r="H18" s="86">
        <v>7</v>
      </c>
      <c r="I18" s="87">
        <v>3</v>
      </c>
      <c r="J18" s="219">
        <v>54</v>
      </c>
      <c r="K18" s="86">
        <v>38</v>
      </c>
      <c r="L18" s="68">
        <v>43</v>
      </c>
      <c r="M18" s="85">
        <v>2148</v>
      </c>
      <c r="N18" s="86">
        <v>1932</v>
      </c>
      <c r="O18" s="69">
        <v>2102</v>
      </c>
      <c r="P18" s="88">
        <f t="shared" si="0"/>
        <v>1.3333333333333333</v>
      </c>
      <c r="Q18" s="89">
        <f t="shared" si="5"/>
        <v>1.6666666666666667</v>
      </c>
      <c r="R18" s="89">
        <f t="shared" si="1"/>
        <v>1.8</v>
      </c>
      <c r="S18" s="89">
        <f t="shared" si="2"/>
        <v>1.2727272727272727</v>
      </c>
      <c r="T18" s="89">
        <f t="shared" si="3"/>
        <v>1.75</v>
      </c>
      <c r="U18" s="89">
        <f t="shared" si="6"/>
        <v>1.75</v>
      </c>
      <c r="V18" s="222">
        <f t="shared" si="4"/>
        <v>0.75</v>
      </c>
      <c r="W18" s="91">
        <f t="shared" si="7"/>
        <v>1.4594594594594594</v>
      </c>
      <c r="X18" s="89">
        <v>1.027027027027027</v>
      </c>
      <c r="Y18" s="71">
        <v>1.1025641025641026</v>
      </c>
      <c r="Z18" s="147">
        <v>0.7145708582834331</v>
      </c>
      <c r="AA18" s="148">
        <v>0.6299315291816107</v>
      </c>
      <c r="AB18" s="59">
        <v>0.695565850430179</v>
      </c>
    </row>
    <row r="19" spans="1:28" s="150" customFormat="1" ht="13.5" customHeight="1">
      <c r="A19" s="353"/>
      <c r="B19" s="134" t="s">
        <v>14</v>
      </c>
      <c r="C19" s="78">
        <v>2</v>
      </c>
      <c r="D19" s="79">
        <v>9</v>
      </c>
      <c r="E19" s="79">
        <v>7</v>
      </c>
      <c r="F19" s="79">
        <v>18</v>
      </c>
      <c r="G19" s="79">
        <v>3</v>
      </c>
      <c r="H19" s="79">
        <v>4</v>
      </c>
      <c r="I19" s="80">
        <v>2</v>
      </c>
      <c r="J19" s="26">
        <v>45</v>
      </c>
      <c r="K19" s="79">
        <v>40</v>
      </c>
      <c r="L19" s="54">
        <v>40</v>
      </c>
      <c r="M19" s="78">
        <v>2148</v>
      </c>
      <c r="N19" s="79">
        <v>2096</v>
      </c>
      <c r="O19" s="31">
        <v>2151</v>
      </c>
      <c r="P19" s="32">
        <f t="shared" si="0"/>
        <v>0.6666666666666666</v>
      </c>
      <c r="Q19" s="33">
        <f t="shared" si="5"/>
        <v>1.5</v>
      </c>
      <c r="R19" s="33">
        <f t="shared" si="1"/>
        <v>1.4</v>
      </c>
      <c r="S19" s="33">
        <f t="shared" si="2"/>
        <v>1.6363636363636365</v>
      </c>
      <c r="T19" s="33">
        <f t="shared" si="3"/>
        <v>0.75</v>
      </c>
      <c r="U19" s="33">
        <f t="shared" si="6"/>
        <v>1</v>
      </c>
      <c r="V19" s="223">
        <f t="shared" si="4"/>
        <v>0.5</v>
      </c>
      <c r="W19" s="35">
        <f t="shared" si="7"/>
        <v>1.2162162162162162</v>
      </c>
      <c r="X19" s="33">
        <v>1.0810810810810811</v>
      </c>
      <c r="Y19" s="56">
        <v>1.0256410256410255</v>
      </c>
      <c r="Z19" s="136">
        <v>0.7145708582834331</v>
      </c>
      <c r="AA19" s="137">
        <v>0.6827361563517915</v>
      </c>
      <c r="AB19" s="38">
        <v>0.711544823023487</v>
      </c>
    </row>
    <row r="20" spans="1:28" s="150" customFormat="1" ht="13.5" customHeight="1">
      <c r="A20" s="353"/>
      <c r="B20" s="134" t="s">
        <v>15</v>
      </c>
      <c r="C20" s="78">
        <v>3</v>
      </c>
      <c r="D20" s="79">
        <v>12</v>
      </c>
      <c r="E20" s="79">
        <v>9</v>
      </c>
      <c r="F20" s="79">
        <v>6</v>
      </c>
      <c r="G20" s="79">
        <v>5</v>
      </c>
      <c r="H20" s="79">
        <v>4</v>
      </c>
      <c r="I20" s="80">
        <v>2</v>
      </c>
      <c r="J20" s="26">
        <v>41</v>
      </c>
      <c r="K20" s="79">
        <v>46</v>
      </c>
      <c r="L20" s="54">
        <v>45</v>
      </c>
      <c r="M20" s="78">
        <v>2144</v>
      </c>
      <c r="N20" s="79">
        <v>2091</v>
      </c>
      <c r="O20" s="31">
        <v>2396</v>
      </c>
      <c r="P20" s="32">
        <f t="shared" si="0"/>
        <v>1</v>
      </c>
      <c r="Q20" s="33">
        <f t="shared" si="5"/>
        <v>2</v>
      </c>
      <c r="R20" s="33">
        <f t="shared" si="1"/>
        <v>1.8</v>
      </c>
      <c r="S20" s="33">
        <f t="shared" si="2"/>
        <v>0.5454545454545454</v>
      </c>
      <c r="T20" s="33">
        <f t="shared" si="3"/>
        <v>1.25</v>
      </c>
      <c r="U20" s="33">
        <f t="shared" si="6"/>
        <v>1</v>
      </c>
      <c r="V20" s="223">
        <f t="shared" si="4"/>
        <v>0.5</v>
      </c>
      <c r="W20" s="35">
        <f t="shared" si="7"/>
        <v>1.1081081081081081</v>
      </c>
      <c r="X20" s="33">
        <v>1.2432432432432432</v>
      </c>
      <c r="Y20" s="56">
        <v>1.1538461538461537</v>
      </c>
      <c r="Z20" s="136">
        <v>0.711583139727846</v>
      </c>
      <c r="AA20" s="137">
        <v>0.6815514993481095</v>
      </c>
      <c r="AB20" s="38">
        <v>0.792852415618795</v>
      </c>
    </row>
    <row r="21" spans="1:28" s="150" customFormat="1" ht="13.5" customHeight="1">
      <c r="A21" s="354"/>
      <c r="B21" s="134" t="s">
        <v>16</v>
      </c>
      <c r="C21" s="78">
        <v>3</v>
      </c>
      <c r="D21" s="79">
        <v>8</v>
      </c>
      <c r="E21" s="79">
        <v>6</v>
      </c>
      <c r="F21" s="79">
        <v>17</v>
      </c>
      <c r="G21" s="79">
        <v>4</v>
      </c>
      <c r="H21" s="79">
        <v>2</v>
      </c>
      <c r="I21" s="80">
        <v>1</v>
      </c>
      <c r="J21" s="26">
        <v>41</v>
      </c>
      <c r="K21" s="79">
        <v>42</v>
      </c>
      <c r="L21" s="54">
        <v>50</v>
      </c>
      <c r="M21" s="78">
        <v>1701</v>
      </c>
      <c r="N21" s="79">
        <v>2020</v>
      </c>
      <c r="O21" s="31">
        <v>2395</v>
      </c>
      <c r="P21" s="32">
        <f t="shared" si="0"/>
        <v>1</v>
      </c>
      <c r="Q21" s="33">
        <f t="shared" si="5"/>
        <v>1.3333333333333333</v>
      </c>
      <c r="R21" s="33">
        <f t="shared" si="1"/>
        <v>1.2</v>
      </c>
      <c r="S21" s="33">
        <f t="shared" si="2"/>
        <v>1.5454545454545454</v>
      </c>
      <c r="T21" s="33">
        <f t="shared" si="3"/>
        <v>1</v>
      </c>
      <c r="U21" s="33">
        <f t="shared" si="6"/>
        <v>0.5</v>
      </c>
      <c r="V21" s="223">
        <f t="shared" si="4"/>
        <v>0.25</v>
      </c>
      <c r="W21" s="35">
        <f t="shared" si="7"/>
        <v>1.1081081081081081</v>
      </c>
      <c r="X21" s="33">
        <v>1.135135135135135</v>
      </c>
      <c r="Y21" s="56">
        <v>1.2820512820512822</v>
      </c>
      <c r="Z21" s="136">
        <v>0.5983116426310235</v>
      </c>
      <c r="AA21" s="137">
        <v>0.6592689295039165</v>
      </c>
      <c r="AB21" s="38">
        <v>0.79252150893448</v>
      </c>
    </row>
    <row r="22" spans="1:28" s="150" customFormat="1" ht="13.5" customHeight="1">
      <c r="A22" s="352">
        <v>5</v>
      </c>
      <c r="B22" s="144" t="s">
        <v>17</v>
      </c>
      <c r="C22" s="85">
        <v>3</v>
      </c>
      <c r="D22" s="86">
        <v>3</v>
      </c>
      <c r="E22" s="86">
        <v>6</v>
      </c>
      <c r="F22" s="86">
        <v>14</v>
      </c>
      <c r="G22" s="86">
        <v>3</v>
      </c>
      <c r="H22" s="86">
        <v>2</v>
      </c>
      <c r="I22" s="87">
        <v>1</v>
      </c>
      <c r="J22" s="219">
        <v>32</v>
      </c>
      <c r="K22" s="86">
        <v>38</v>
      </c>
      <c r="L22" s="68">
        <v>53</v>
      </c>
      <c r="M22" s="85">
        <v>1396</v>
      </c>
      <c r="N22" s="86">
        <v>1567</v>
      </c>
      <c r="O22" s="69">
        <v>2008</v>
      </c>
      <c r="P22" s="88">
        <f t="shared" si="0"/>
        <v>1</v>
      </c>
      <c r="Q22" s="89">
        <f t="shared" si="5"/>
        <v>0.5</v>
      </c>
      <c r="R22" s="89">
        <f t="shared" si="1"/>
        <v>1.2</v>
      </c>
      <c r="S22" s="89">
        <f t="shared" si="2"/>
        <v>1.2727272727272727</v>
      </c>
      <c r="T22" s="89">
        <f t="shared" si="3"/>
        <v>0.75</v>
      </c>
      <c r="U22" s="89">
        <f t="shared" si="6"/>
        <v>0.5</v>
      </c>
      <c r="V22" s="222">
        <f t="shared" si="4"/>
        <v>0.25</v>
      </c>
      <c r="W22" s="91">
        <f t="shared" si="7"/>
        <v>0.8648648648648649</v>
      </c>
      <c r="X22" s="89">
        <v>1.027027027027027</v>
      </c>
      <c r="Y22" s="71">
        <v>1.358974358974359</v>
      </c>
      <c r="Z22" s="147">
        <v>0.46892845146120254</v>
      </c>
      <c r="AA22" s="148">
        <v>0.5107561929595827</v>
      </c>
      <c r="AB22" s="59">
        <v>0.666666666666667</v>
      </c>
    </row>
    <row r="23" spans="1:28" s="150" customFormat="1" ht="13.5" customHeight="1">
      <c r="A23" s="353">
        <v>5</v>
      </c>
      <c r="B23" s="134" t="s">
        <v>18</v>
      </c>
      <c r="C23" s="78">
        <v>5</v>
      </c>
      <c r="D23" s="79">
        <v>11</v>
      </c>
      <c r="E23" s="79">
        <v>5</v>
      </c>
      <c r="F23" s="79">
        <v>11</v>
      </c>
      <c r="G23" s="79">
        <v>1</v>
      </c>
      <c r="H23" s="79">
        <v>0</v>
      </c>
      <c r="I23" s="80">
        <v>1</v>
      </c>
      <c r="J23" s="26">
        <v>34</v>
      </c>
      <c r="K23" s="79">
        <v>48</v>
      </c>
      <c r="L23" s="54">
        <v>22</v>
      </c>
      <c r="M23" s="78">
        <v>1943</v>
      </c>
      <c r="N23" s="79">
        <v>2066</v>
      </c>
      <c r="O23" s="31">
        <v>1346</v>
      </c>
      <c r="P23" s="32">
        <f t="shared" si="0"/>
        <v>1.6666666666666667</v>
      </c>
      <c r="Q23" s="33">
        <f t="shared" si="5"/>
        <v>1.8333333333333333</v>
      </c>
      <c r="R23" s="33">
        <f t="shared" si="1"/>
        <v>1</v>
      </c>
      <c r="S23" s="33">
        <f t="shared" si="2"/>
        <v>1</v>
      </c>
      <c r="T23" s="33">
        <f t="shared" si="3"/>
        <v>0.25</v>
      </c>
      <c r="U23" s="33">
        <f t="shared" si="6"/>
        <v>0</v>
      </c>
      <c r="V23" s="34">
        <f t="shared" si="4"/>
        <v>0.25</v>
      </c>
      <c r="W23" s="35">
        <f t="shared" si="7"/>
        <v>0.918918918918919</v>
      </c>
      <c r="X23" s="33">
        <v>1.2972972972972974</v>
      </c>
      <c r="Y23" s="56">
        <v>0.5641025641025641</v>
      </c>
      <c r="Z23" s="136">
        <v>0.6461589624210177</v>
      </c>
      <c r="AA23" s="137">
        <v>0.6727450341908173</v>
      </c>
      <c r="AB23" s="38">
        <v>0.445695364238411</v>
      </c>
    </row>
    <row r="24" spans="1:28" s="150" customFormat="1" ht="13.5" customHeight="1">
      <c r="A24" s="353"/>
      <c r="B24" s="134" t="s">
        <v>19</v>
      </c>
      <c r="C24" s="78">
        <v>1</v>
      </c>
      <c r="D24" s="79">
        <v>7</v>
      </c>
      <c r="E24" s="79">
        <v>5</v>
      </c>
      <c r="F24" s="79">
        <v>10</v>
      </c>
      <c r="G24" s="79">
        <v>5</v>
      </c>
      <c r="H24" s="79">
        <v>7</v>
      </c>
      <c r="I24" s="80">
        <v>1</v>
      </c>
      <c r="J24" s="26">
        <v>36</v>
      </c>
      <c r="K24" s="79">
        <v>53</v>
      </c>
      <c r="L24" s="54">
        <v>37</v>
      </c>
      <c r="M24" s="78">
        <v>2127</v>
      </c>
      <c r="N24" s="79">
        <v>2226</v>
      </c>
      <c r="O24" s="31">
        <v>2240</v>
      </c>
      <c r="P24" s="32">
        <f t="shared" si="0"/>
        <v>0.3333333333333333</v>
      </c>
      <c r="Q24" s="33">
        <f t="shared" si="5"/>
        <v>1.1666666666666667</v>
      </c>
      <c r="R24" s="33">
        <f t="shared" si="1"/>
        <v>1</v>
      </c>
      <c r="S24" s="33">
        <f t="shared" si="2"/>
        <v>0.9090909090909091</v>
      </c>
      <c r="T24" s="33">
        <f t="shared" si="3"/>
        <v>1.25</v>
      </c>
      <c r="U24" s="33">
        <f t="shared" si="6"/>
        <v>1.75</v>
      </c>
      <c r="V24" s="34">
        <f t="shared" si="4"/>
        <v>0.25</v>
      </c>
      <c r="W24" s="35">
        <f t="shared" si="7"/>
        <v>0.972972972972973</v>
      </c>
      <c r="X24" s="33">
        <v>1.4324324324324325</v>
      </c>
      <c r="Y24" s="56">
        <v>0.9487179487179487</v>
      </c>
      <c r="Z24" s="136">
        <v>0.7068793619142573</v>
      </c>
      <c r="AA24" s="137">
        <v>0.7248453272549658</v>
      </c>
      <c r="AB24" s="38">
        <v>0.74000660720185</v>
      </c>
    </row>
    <row r="25" spans="1:28" s="150" customFormat="1" ht="13.5" customHeight="1">
      <c r="A25" s="354"/>
      <c r="B25" s="139" t="s">
        <v>20</v>
      </c>
      <c r="C25" s="81">
        <v>2</v>
      </c>
      <c r="D25" s="82">
        <v>5</v>
      </c>
      <c r="E25" s="82">
        <v>7</v>
      </c>
      <c r="F25" s="82">
        <v>9</v>
      </c>
      <c r="G25" s="82">
        <v>0</v>
      </c>
      <c r="H25" s="82">
        <v>9</v>
      </c>
      <c r="I25" s="83">
        <v>2</v>
      </c>
      <c r="J25" s="40">
        <v>34</v>
      </c>
      <c r="K25" s="82">
        <v>38</v>
      </c>
      <c r="L25" s="62">
        <v>45</v>
      </c>
      <c r="M25" s="81">
        <v>2126</v>
      </c>
      <c r="N25" s="82">
        <v>2328</v>
      </c>
      <c r="O25" s="45">
        <v>2368</v>
      </c>
      <c r="P25" s="46">
        <f t="shared" si="0"/>
        <v>0.6666666666666666</v>
      </c>
      <c r="Q25" s="47">
        <f t="shared" si="5"/>
        <v>0.8333333333333334</v>
      </c>
      <c r="R25" s="47">
        <f t="shared" si="1"/>
        <v>1.4</v>
      </c>
      <c r="S25" s="47">
        <f t="shared" si="2"/>
        <v>0.8181818181818182</v>
      </c>
      <c r="T25" s="47">
        <f t="shared" si="3"/>
        <v>0</v>
      </c>
      <c r="U25" s="47">
        <f t="shared" si="6"/>
        <v>2.25</v>
      </c>
      <c r="V25" s="48">
        <f t="shared" si="4"/>
        <v>0.5</v>
      </c>
      <c r="W25" s="49">
        <f t="shared" si="7"/>
        <v>0.918918918918919</v>
      </c>
      <c r="X25" s="47">
        <v>1.027027027027027</v>
      </c>
      <c r="Y25" s="64">
        <v>1.1538461538461537</v>
      </c>
      <c r="Z25" s="141">
        <v>0.7039735099337748</v>
      </c>
      <c r="AA25" s="142">
        <v>0.7578125</v>
      </c>
      <c r="AB25" s="52">
        <v>0.783587028457975</v>
      </c>
    </row>
    <row r="26" spans="1:28" s="150" customFormat="1" ht="13.5" customHeight="1">
      <c r="A26" s="352">
        <v>6</v>
      </c>
      <c r="B26" s="134" t="s">
        <v>21</v>
      </c>
      <c r="C26" s="78">
        <v>1</v>
      </c>
      <c r="D26" s="79">
        <v>6</v>
      </c>
      <c r="E26" s="79">
        <v>3</v>
      </c>
      <c r="F26" s="79">
        <v>14</v>
      </c>
      <c r="G26" s="79">
        <v>2</v>
      </c>
      <c r="H26" s="79">
        <v>2</v>
      </c>
      <c r="I26" s="80">
        <v>1</v>
      </c>
      <c r="J26" s="26">
        <v>29</v>
      </c>
      <c r="K26" s="79">
        <v>54</v>
      </c>
      <c r="L26" s="54">
        <v>25</v>
      </c>
      <c r="M26" s="78">
        <v>2117</v>
      </c>
      <c r="N26" s="79">
        <v>2276</v>
      </c>
      <c r="O26" s="31">
        <v>2417</v>
      </c>
      <c r="P26" s="32">
        <f t="shared" si="0"/>
        <v>0.3333333333333333</v>
      </c>
      <c r="Q26" s="33">
        <f t="shared" si="5"/>
        <v>1</v>
      </c>
      <c r="R26" s="33">
        <f t="shared" si="1"/>
        <v>0.6</v>
      </c>
      <c r="S26" s="33">
        <f t="shared" si="2"/>
        <v>1.2727272727272727</v>
      </c>
      <c r="T26" s="33">
        <f t="shared" si="3"/>
        <v>0.5</v>
      </c>
      <c r="U26" s="33">
        <f t="shared" si="6"/>
        <v>0.5</v>
      </c>
      <c r="V26" s="34">
        <f t="shared" si="4"/>
        <v>0.25</v>
      </c>
      <c r="W26" s="35">
        <f t="shared" si="7"/>
        <v>0.7837837837837838</v>
      </c>
      <c r="X26" s="33">
        <v>1.4594594594594594</v>
      </c>
      <c r="Y26" s="56">
        <v>0.6410256410256411</v>
      </c>
      <c r="Z26" s="136">
        <v>0.700297717499173</v>
      </c>
      <c r="AA26" s="137">
        <v>0.7406443215099252</v>
      </c>
      <c r="AB26" s="38">
        <v>0.799272486772487</v>
      </c>
    </row>
    <row r="27" spans="1:28" s="150" customFormat="1" ht="13.5" customHeight="1">
      <c r="A27" s="353">
        <v>6</v>
      </c>
      <c r="B27" s="134" t="s">
        <v>22</v>
      </c>
      <c r="C27" s="78">
        <v>1</v>
      </c>
      <c r="D27" s="79">
        <v>7</v>
      </c>
      <c r="E27" s="79">
        <v>3</v>
      </c>
      <c r="F27" s="79">
        <v>14</v>
      </c>
      <c r="G27" s="79">
        <v>5</v>
      </c>
      <c r="H27" s="79">
        <v>1</v>
      </c>
      <c r="I27" s="80">
        <v>2</v>
      </c>
      <c r="J27" s="26">
        <v>33</v>
      </c>
      <c r="K27" s="79">
        <v>52</v>
      </c>
      <c r="L27" s="54">
        <v>26</v>
      </c>
      <c r="M27" s="78">
        <v>2015</v>
      </c>
      <c r="N27" s="79">
        <v>2365</v>
      </c>
      <c r="O27" s="31">
        <v>2297</v>
      </c>
      <c r="P27" s="32">
        <f t="shared" si="0"/>
        <v>0.3333333333333333</v>
      </c>
      <c r="Q27" s="33">
        <f t="shared" si="5"/>
        <v>1.1666666666666667</v>
      </c>
      <c r="R27" s="33">
        <f t="shared" si="1"/>
        <v>0.6</v>
      </c>
      <c r="S27" s="33">
        <f t="shared" si="2"/>
        <v>1.2727272727272727</v>
      </c>
      <c r="T27" s="33">
        <f t="shared" si="3"/>
        <v>1.25</v>
      </c>
      <c r="U27" s="33">
        <f t="shared" si="6"/>
        <v>0.25</v>
      </c>
      <c r="V27" s="223">
        <f t="shared" si="4"/>
        <v>0.5</v>
      </c>
      <c r="W27" s="35">
        <f t="shared" si="7"/>
        <v>0.8918918918918919</v>
      </c>
      <c r="X27" s="33">
        <v>1.4054054054054055</v>
      </c>
      <c r="Y27" s="56">
        <v>0.6666666666666666</v>
      </c>
      <c r="Z27" s="136">
        <v>0.6672185430463576</v>
      </c>
      <c r="AA27" s="137">
        <v>0.7698567708333334</v>
      </c>
      <c r="AB27" s="38">
        <v>0.759589947089947</v>
      </c>
    </row>
    <row r="28" spans="1:28" s="150" customFormat="1" ht="13.5" customHeight="1">
      <c r="A28" s="353"/>
      <c r="B28" s="134" t="s">
        <v>23</v>
      </c>
      <c r="C28" s="78">
        <v>2</v>
      </c>
      <c r="D28" s="79">
        <v>5</v>
      </c>
      <c r="E28" s="79">
        <v>3</v>
      </c>
      <c r="F28" s="79">
        <v>9</v>
      </c>
      <c r="G28" s="79">
        <v>3</v>
      </c>
      <c r="H28" s="79">
        <v>3</v>
      </c>
      <c r="I28" s="80">
        <v>3</v>
      </c>
      <c r="J28" s="26">
        <v>28</v>
      </c>
      <c r="K28" s="79">
        <v>41</v>
      </c>
      <c r="L28" s="54">
        <v>28</v>
      </c>
      <c r="M28" s="78">
        <v>2153</v>
      </c>
      <c r="N28" s="79">
        <v>2412</v>
      </c>
      <c r="O28" s="31">
        <v>2315</v>
      </c>
      <c r="P28" s="32">
        <f t="shared" si="0"/>
        <v>0.6666666666666666</v>
      </c>
      <c r="Q28" s="33">
        <f t="shared" si="5"/>
        <v>0.8333333333333334</v>
      </c>
      <c r="R28" s="33">
        <f t="shared" si="1"/>
        <v>0.6</v>
      </c>
      <c r="S28" s="33">
        <f t="shared" si="2"/>
        <v>0.8181818181818182</v>
      </c>
      <c r="T28" s="33">
        <f t="shared" si="3"/>
        <v>0.75</v>
      </c>
      <c r="U28" s="33">
        <f t="shared" si="6"/>
        <v>0.75</v>
      </c>
      <c r="V28" s="223">
        <f t="shared" si="4"/>
        <v>0.75</v>
      </c>
      <c r="W28" s="35">
        <f t="shared" si="7"/>
        <v>0.7567567567567568</v>
      </c>
      <c r="X28" s="33">
        <v>1.1081081081081081</v>
      </c>
      <c r="Y28" s="56">
        <v>0.717948717948718</v>
      </c>
      <c r="Z28" s="136">
        <v>0.7122064174660933</v>
      </c>
      <c r="AA28" s="137">
        <v>0.7854119179420385</v>
      </c>
      <c r="AB28" s="38">
        <v>0.765036351619299</v>
      </c>
    </row>
    <row r="29" spans="1:28" s="150" customFormat="1" ht="13.5" customHeight="1">
      <c r="A29" s="353"/>
      <c r="B29" s="134" t="s">
        <v>24</v>
      </c>
      <c r="C29" s="78">
        <v>3</v>
      </c>
      <c r="D29" s="79">
        <v>12</v>
      </c>
      <c r="E29" s="79">
        <v>4</v>
      </c>
      <c r="F29" s="79">
        <v>10</v>
      </c>
      <c r="G29" s="79">
        <v>2</v>
      </c>
      <c r="H29" s="79">
        <v>3</v>
      </c>
      <c r="I29" s="80">
        <v>0</v>
      </c>
      <c r="J29" s="26">
        <v>34</v>
      </c>
      <c r="K29" s="79">
        <v>47</v>
      </c>
      <c r="L29" s="54">
        <v>41</v>
      </c>
      <c r="M29" s="78">
        <v>2289</v>
      </c>
      <c r="N29" s="79">
        <v>2380</v>
      </c>
      <c r="O29" s="31">
        <v>2558</v>
      </c>
      <c r="P29" s="32">
        <f t="shared" si="0"/>
        <v>1</v>
      </c>
      <c r="Q29" s="33">
        <f t="shared" si="5"/>
        <v>2</v>
      </c>
      <c r="R29" s="33">
        <f t="shared" si="1"/>
        <v>0.8</v>
      </c>
      <c r="S29" s="33">
        <f t="shared" si="2"/>
        <v>0.9090909090909091</v>
      </c>
      <c r="T29" s="33">
        <f t="shared" si="3"/>
        <v>0.5</v>
      </c>
      <c r="U29" s="33">
        <f t="shared" si="6"/>
        <v>0.75</v>
      </c>
      <c r="V29" s="223">
        <f t="shared" si="4"/>
        <v>0</v>
      </c>
      <c r="W29" s="35">
        <f t="shared" si="7"/>
        <v>0.918918918918919</v>
      </c>
      <c r="X29" s="33">
        <v>1.2702702702702702</v>
      </c>
      <c r="Y29" s="56">
        <v>1.0512820512820513</v>
      </c>
      <c r="Z29" s="136">
        <v>0.7584493041749503</v>
      </c>
      <c r="AA29" s="137">
        <v>0.7747395833333334</v>
      </c>
      <c r="AB29" s="38">
        <v>0.845619834710744</v>
      </c>
    </row>
    <row r="30" spans="1:28" s="150" customFormat="1" ht="13.5" customHeight="1">
      <c r="A30" s="354"/>
      <c r="B30" s="139" t="s">
        <v>25</v>
      </c>
      <c r="C30" s="81">
        <v>1</v>
      </c>
      <c r="D30" s="82">
        <v>3</v>
      </c>
      <c r="E30" s="82">
        <v>5</v>
      </c>
      <c r="F30" s="82">
        <v>10</v>
      </c>
      <c r="G30" s="82">
        <v>8</v>
      </c>
      <c r="H30" s="82">
        <v>2</v>
      </c>
      <c r="I30" s="83">
        <v>4</v>
      </c>
      <c r="J30" s="40">
        <v>33</v>
      </c>
      <c r="K30" s="82">
        <v>45</v>
      </c>
      <c r="L30" s="62">
        <v>46</v>
      </c>
      <c r="M30" s="81">
        <v>2497</v>
      </c>
      <c r="N30" s="82">
        <v>2456</v>
      </c>
      <c r="O30" s="45">
        <v>2351</v>
      </c>
      <c r="P30" s="46">
        <f t="shared" si="0"/>
        <v>0.3333333333333333</v>
      </c>
      <c r="Q30" s="47">
        <f t="shared" si="5"/>
        <v>0.5</v>
      </c>
      <c r="R30" s="47">
        <f t="shared" si="1"/>
        <v>1</v>
      </c>
      <c r="S30" s="47">
        <f t="shared" si="2"/>
        <v>0.9090909090909091</v>
      </c>
      <c r="T30" s="47">
        <f t="shared" si="3"/>
        <v>2</v>
      </c>
      <c r="U30" s="47">
        <f t="shared" si="6"/>
        <v>0.5</v>
      </c>
      <c r="V30" s="224">
        <f t="shared" si="4"/>
        <v>1</v>
      </c>
      <c r="W30" s="49">
        <f t="shared" si="7"/>
        <v>0.8918918918918919</v>
      </c>
      <c r="X30" s="47">
        <v>1.2162162162162162</v>
      </c>
      <c r="Y30" s="64">
        <v>1.1794871794871795</v>
      </c>
      <c r="Z30" s="141">
        <v>0.8276433543254889</v>
      </c>
      <c r="AA30" s="142">
        <v>0.7994791666666666</v>
      </c>
      <c r="AB30" s="52">
        <v>0.777704267284155</v>
      </c>
    </row>
    <row r="31" spans="1:28" s="150" customFormat="1" ht="13.5" customHeight="1">
      <c r="A31" s="352">
        <v>7</v>
      </c>
      <c r="B31" s="144" t="s">
        <v>26</v>
      </c>
      <c r="C31" s="85">
        <v>1</v>
      </c>
      <c r="D31" s="86">
        <v>6</v>
      </c>
      <c r="E31" s="86">
        <v>12</v>
      </c>
      <c r="F31" s="86">
        <v>13</v>
      </c>
      <c r="G31" s="86">
        <v>5</v>
      </c>
      <c r="H31" s="86">
        <v>4</v>
      </c>
      <c r="I31" s="87">
        <v>0</v>
      </c>
      <c r="J31" s="219">
        <v>41</v>
      </c>
      <c r="K31" s="86">
        <v>53</v>
      </c>
      <c r="L31" s="68">
        <v>45</v>
      </c>
      <c r="M31" s="85">
        <v>2375</v>
      </c>
      <c r="N31" s="86">
        <v>2350</v>
      </c>
      <c r="O31" s="69">
        <v>2564</v>
      </c>
      <c r="P31" s="88">
        <f t="shared" si="0"/>
        <v>0.3333333333333333</v>
      </c>
      <c r="Q31" s="89">
        <f t="shared" si="5"/>
        <v>1</v>
      </c>
      <c r="R31" s="89">
        <f t="shared" si="1"/>
        <v>2.4</v>
      </c>
      <c r="S31" s="89">
        <f t="shared" si="2"/>
        <v>1.1818181818181819</v>
      </c>
      <c r="T31" s="89">
        <f t="shared" si="3"/>
        <v>1.25</v>
      </c>
      <c r="U31" s="89">
        <f t="shared" si="6"/>
        <v>1</v>
      </c>
      <c r="V31" s="90">
        <f t="shared" si="4"/>
        <v>0</v>
      </c>
      <c r="W31" s="91">
        <f t="shared" si="7"/>
        <v>1.1081081081081081</v>
      </c>
      <c r="X31" s="89">
        <v>1.4324324324324325</v>
      </c>
      <c r="Y31" s="71">
        <v>1.1538461538461537</v>
      </c>
      <c r="Z31" s="147">
        <v>0.789561170212766</v>
      </c>
      <c r="AA31" s="148">
        <v>0.7642276422764228</v>
      </c>
      <c r="AB31" s="59">
        <v>0.84928784365684</v>
      </c>
    </row>
    <row r="32" spans="1:28" s="150" customFormat="1" ht="13.5" customHeight="1">
      <c r="A32" s="353"/>
      <c r="B32" s="134" t="s">
        <v>27</v>
      </c>
      <c r="C32" s="78">
        <v>1</v>
      </c>
      <c r="D32" s="79">
        <v>6</v>
      </c>
      <c r="E32" s="79">
        <v>7</v>
      </c>
      <c r="F32" s="79">
        <v>11</v>
      </c>
      <c r="G32" s="79">
        <v>6</v>
      </c>
      <c r="H32" s="79">
        <v>5</v>
      </c>
      <c r="I32" s="80">
        <v>1</v>
      </c>
      <c r="J32" s="26">
        <v>37</v>
      </c>
      <c r="K32" s="79">
        <v>42</v>
      </c>
      <c r="L32" s="54">
        <v>51</v>
      </c>
      <c r="M32" s="78">
        <v>2410</v>
      </c>
      <c r="N32" s="79">
        <v>2314</v>
      </c>
      <c r="O32" s="31">
        <v>2537</v>
      </c>
      <c r="P32" s="32">
        <f t="shared" si="0"/>
        <v>0.3333333333333333</v>
      </c>
      <c r="Q32" s="33">
        <f t="shared" si="5"/>
        <v>1</v>
      </c>
      <c r="R32" s="33">
        <f t="shared" si="1"/>
        <v>1.4</v>
      </c>
      <c r="S32" s="33">
        <f t="shared" si="2"/>
        <v>1</v>
      </c>
      <c r="T32" s="33">
        <f t="shared" si="3"/>
        <v>1.5</v>
      </c>
      <c r="U32" s="33">
        <f t="shared" si="6"/>
        <v>1.25</v>
      </c>
      <c r="V32" s="34">
        <f t="shared" si="4"/>
        <v>0.25</v>
      </c>
      <c r="W32" s="35">
        <f t="shared" si="7"/>
        <v>1</v>
      </c>
      <c r="X32" s="33">
        <v>1.135135135135135</v>
      </c>
      <c r="Y32" s="56">
        <v>1.3076923076923077</v>
      </c>
      <c r="Z32" s="136">
        <v>0.8057505850885991</v>
      </c>
      <c r="AA32" s="137">
        <v>0.7532552083333334</v>
      </c>
      <c r="AB32" s="38">
        <v>0.840344484928784</v>
      </c>
    </row>
    <row r="33" spans="1:28" s="150" customFormat="1" ht="13.5" customHeight="1">
      <c r="A33" s="353"/>
      <c r="B33" s="134" t="s">
        <v>28</v>
      </c>
      <c r="C33" s="78">
        <v>1</v>
      </c>
      <c r="D33" s="79">
        <v>5</v>
      </c>
      <c r="E33" s="79">
        <v>2</v>
      </c>
      <c r="F33" s="79">
        <v>18</v>
      </c>
      <c r="G33" s="79">
        <v>8</v>
      </c>
      <c r="H33" s="79">
        <v>2</v>
      </c>
      <c r="I33" s="80">
        <v>1</v>
      </c>
      <c r="J33" s="26">
        <v>37</v>
      </c>
      <c r="K33" s="79">
        <v>44</v>
      </c>
      <c r="L33" s="54">
        <v>45</v>
      </c>
      <c r="M33" s="78">
        <v>2196</v>
      </c>
      <c r="N33" s="79">
        <v>2162</v>
      </c>
      <c r="O33" s="31">
        <v>2599</v>
      </c>
      <c r="P33" s="32">
        <f t="shared" si="0"/>
        <v>0.3333333333333333</v>
      </c>
      <c r="Q33" s="33">
        <f t="shared" si="5"/>
        <v>0.8333333333333334</v>
      </c>
      <c r="R33" s="33">
        <f t="shared" si="1"/>
        <v>0.4</v>
      </c>
      <c r="S33" s="33">
        <f t="shared" si="2"/>
        <v>1.6363636363636365</v>
      </c>
      <c r="T33" s="33">
        <f t="shared" si="3"/>
        <v>2</v>
      </c>
      <c r="U33" s="33">
        <f t="shared" si="6"/>
        <v>0.5</v>
      </c>
      <c r="V33" s="34">
        <f t="shared" si="4"/>
        <v>0.25</v>
      </c>
      <c r="W33" s="35">
        <f t="shared" si="7"/>
        <v>1</v>
      </c>
      <c r="X33" s="33">
        <v>1.1891891891891893</v>
      </c>
      <c r="Y33" s="56">
        <v>1.1538461538461537</v>
      </c>
      <c r="Z33" s="136">
        <v>0.7300531914893617</v>
      </c>
      <c r="AA33" s="137">
        <v>0.703089430894309</v>
      </c>
      <c r="AB33" s="38">
        <v>0.859173553719008</v>
      </c>
    </row>
    <row r="34" spans="1:28" s="150" customFormat="1" ht="13.5" customHeight="1">
      <c r="A34" s="354"/>
      <c r="B34" s="139" t="s">
        <v>29</v>
      </c>
      <c r="C34" s="81">
        <v>8</v>
      </c>
      <c r="D34" s="82">
        <v>5</v>
      </c>
      <c r="E34" s="82">
        <v>10</v>
      </c>
      <c r="F34" s="82">
        <v>15</v>
      </c>
      <c r="G34" s="82">
        <v>5</v>
      </c>
      <c r="H34" s="82">
        <v>3</v>
      </c>
      <c r="I34" s="83">
        <v>3</v>
      </c>
      <c r="J34" s="40">
        <v>49</v>
      </c>
      <c r="K34" s="82">
        <v>48</v>
      </c>
      <c r="L34" s="62">
        <v>47</v>
      </c>
      <c r="M34" s="81">
        <v>2474</v>
      </c>
      <c r="N34" s="82">
        <v>2375</v>
      </c>
      <c r="O34" s="45">
        <v>2354</v>
      </c>
      <c r="P34" s="46">
        <f t="shared" si="0"/>
        <v>2.6666666666666665</v>
      </c>
      <c r="Q34" s="47">
        <f t="shared" si="5"/>
        <v>0.8333333333333334</v>
      </c>
      <c r="R34" s="47">
        <f t="shared" si="1"/>
        <v>2</v>
      </c>
      <c r="S34" s="47">
        <f t="shared" si="2"/>
        <v>1.3636363636363635</v>
      </c>
      <c r="T34" s="47">
        <f t="shared" si="3"/>
        <v>1.25</v>
      </c>
      <c r="U34" s="47">
        <f t="shared" si="6"/>
        <v>0.75</v>
      </c>
      <c r="V34" s="48">
        <f t="shared" si="4"/>
        <v>0.75</v>
      </c>
      <c r="W34" s="49">
        <f t="shared" si="7"/>
        <v>1.3243243243243243</v>
      </c>
      <c r="X34" s="47">
        <v>1.2972972972972974</v>
      </c>
      <c r="Y34" s="64">
        <v>1.205128205128205</v>
      </c>
      <c r="Z34" s="141">
        <v>0.8222000664672648</v>
      </c>
      <c r="AA34" s="142">
        <v>0.7723577235772358</v>
      </c>
      <c r="AB34" s="52">
        <v>0.778181818181818</v>
      </c>
    </row>
    <row r="35" spans="1:28" s="150" customFormat="1" ht="13.5" customHeight="1">
      <c r="A35" s="352">
        <v>8</v>
      </c>
      <c r="B35" s="144" t="s">
        <v>30</v>
      </c>
      <c r="C35" s="85">
        <v>0</v>
      </c>
      <c r="D35" s="86">
        <v>6</v>
      </c>
      <c r="E35" s="86">
        <v>9</v>
      </c>
      <c r="F35" s="86">
        <v>18</v>
      </c>
      <c r="G35" s="86">
        <v>4</v>
      </c>
      <c r="H35" s="86">
        <v>3</v>
      </c>
      <c r="I35" s="87">
        <v>6</v>
      </c>
      <c r="J35" s="219">
        <v>46</v>
      </c>
      <c r="K35" s="86">
        <v>51</v>
      </c>
      <c r="L35" s="68">
        <v>46</v>
      </c>
      <c r="M35" s="85">
        <v>2453</v>
      </c>
      <c r="N35" s="86">
        <v>2420</v>
      </c>
      <c r="O35" s="69">
        <v>2572</v>
      </c>
      <c r="P35" s="88">
        <f t="shared" si="0"/>
        <v>0</v>
      </c>
      <c r="Q35" s="89">
        <f t="shared" si="5"/>
        <v>1</v>
      </c>
      <c r="R35" s="89">
        <f t="shared" si="1"/>
        <v>1.8</v>
      </c>
      <c r="S35" s="89">
        <f t="shared" si="2"/>
        <v>1.6363636363636365</v>
      </c>
      <c r="T35" s="89">
        <f t="shared" si="3"/>
        <v>1</v>
      </c>
      <c r="U35" s="89">
        <f t="shared" si="6"/>
        <v>0.75</v>
      </c>
      <c r="V35" s="90">
        <f t="shared" si="4"/>
        <v>1.5</v>
      </c>
      <c r="W35" s="91">
        <f t="shared" si="7"/>
        <v>1.2432432432432432</v>
      </c>
      <c r="X35" s="89">
        <v>1.3783783783783783</v>
      </c>
      <c r="Y35" s="71">
        <v>1.1794871794871795</v>
      </c>
      <c r="Z35" s="147">
        <v>0.8176666666666667</v>
      </c>
      <c r="AA35" s="148">
        <v>0.7875040676863</v>
      </c>
      <c r="AB35" s="59">
        <v>0.85109199205824</v>
      </c>
    </row>
    <row r="36" spans="1:28" s="150" customFormat="1" ht="13.5" customHeight="1">
      <c r="A36" s="353">
        <v>8</v>
      </c>
      <c r="B36" s="134" t="s">
        <v>31</v>
      </c>
      <c r="C36" s="78">
        <v>2</v>
      </c>
      <c r="D36" s="79">
        <v>4</v>
      </c>
      <c r="E36" s="79">
        <v>9</v>
      </c>
      <c r="F36" s="79">
        <v>16</v>
      </c>
      <c r="G36" s="79">
        <v>12</v>
      </c>
      <c r="H36" s="79">
        <v>3</v>
      </c>
      <c r="I36" s="80">
        <v>2</v>
      </c>
      <c r="J36" s="26">
        <v>48</v>
      </c>
      <c r="K36" s="79">
        <v>70</v>
      </c>
      <c r="L36" s="54">
        <v>57</v>
      </c>
      <c r="M36" s="78">
        <v>2121</v>
      </c>
      <c r="N36" s="79">
        <v>2143</v>
      </c>
      <c r="O36" s="31">
        <v>2584</v>
      </c>
      <c r="P36" s="32">
        <f t="shared" si="0"/>
        <v>0.6666666666666666</v>
      </c>
      <c r="Q36" s="33">
        <f t="shared" si="5"/>
        <v>0.6666666666666666</v>
      </c>
      <c r="R36" s="33">
        <f t="shared" si="1"/>
        <v>1.8</v>
      </c>
      <c r="S36" s="33">
        <f t="shared" si="2"/>
        <v>1.4545454545454546</v>
      </c>
      <c r="T36" s="33">
        <f t="shared" si="3"/>
        <v>3</v>
      </c>
      <c r="U36" s="33">
        <f t="shared" si="6"/>
        <v>0.75</v>
      </c>
      <c r="V36" s="223">
        <f t="shared" si="4"/>
        <v>0.5</v>
      </c>
      <c r="W36" s="35">
        <f t="shared" si="7"/>
        <v>1.2972972972972974</v>
      </c>
      <c r="X36" s="33">
        <v>1.8918918918918919</v>
      </c>
      <c r="Y36" s="56">
        <v>1.4615384615384615</v>
      </c>
      <c r="Z36" s="136">
        <v>0.7470940471997182</v>
      </c>
      <c r="AA36" s="137">
        <v>0.7033147358057106</v>
      </c>
      <c r="AB36" s="38">
        <v>0.856479946967186</v>
      </c>
    </row>
    <row r="37" spans="1:28" s="150" customFormat="1" ht="13.5" customHeight="1">
      <c r="A37" s="353"/>
      <c r="B37" s="134" t="s">
        <v>32</v>
      </c>
      <c r="C37" s="78">
        <v>2</v>
      </c>
      <c r="D37" s="79">
        <v>8</v>
      </c>
      <c r="E37" s="79">
        <v>5</v>
      </c>
      <c r="F37" s="79">
        <v>16</v>
      </c>
      <c r="G37" s="79">
        <v>6</v>
      </c>
      <c r="H37" s="79">
        <v>3</v>
      </c>
      <c r="I37" s="80">
        <v>1</v>
      </c>
      <c r="J37" s="26">
        <v>41</v>
      </c>
      <c r="K37" s="79">
        <v>57</v>
      </c>
      <c r="L37" s="54">
        <v>36</v>
      </c>
      <c r="M37" s="78">
        <v>1859</v>
      </c>
      <c r="N37" s="79">
        <v>2007</v>
      </c>
      <c r="O37" s="31">
        <v>1946</v>
      </c>
      <c r="P37" s="32">
        <f aca="true" t="shared" si="8" ref="P37:P56">C37/3</f>
        <v>0.6666666666666666</v>
      </c>
      <c r="Q37" s="33">
        <f t="shared" si="5"/>
        <v>1.3333333333333333</v>
      </c>
      <c r="R37" s="33">
        <f aca="true" t="shared" si="9" ref="R37:R56">E37/5</f>
        <v>1</v>
      </c>
      <c r="S37" s="33">
        <f aca="true" t="shared" si="10" ref="S37:S56">F37/11</f>
        <v>1.4545454545454546</v>
      </c>
      <c r="T37" s="33">
        <f aca="true" t="shared" si="11" ref="T37:T56">G37/4</f>
        <v>1.5</v>
      </c>
      <c r="U37" s="33">
        <f t="shared" si="6"/>
        <v>0.75</v>
      </c>
      <c r="V37" s="223">
        <f aca="true" t="shared" si="12" ref="V37:V56">I37/4</f>
        <v>0.25</v>
      </c>
      <c r="W37" s="35">
        <f t="shared" si="7"/>
        <v>1.1081081081081081</v>
      </c>
      <c r="X37" s="33">
        <v>1.5405405405405406</v>
      </c>
      <c r="Y37" s="56">
        <v>0.9230769230769231</v>
      </c>
      <c r="Z37" s="136">
        <v>0.6408135125818684</v>
      </c>
      <c r="AA37" s="137">
        <v>0.6586806695109945</v>
      </c>
      <c r="AB37" s="38">
        <v>0.666210201985621</v>
      </c>
    </row>
    <row r="38" spans="1:28" s="150" customFormat="1" ht="13.5" customHeight="1">
      <c r="A38" s="353"/>
      <c r="B38" s="134" t="s">
        <v>33</v>
      </c>
      <c r="C38" s="78">
        <v>3</v>
      </c>
      <c r="D38" s="79">
        <v>11</v>
      </c>
      <c r="E38" s="79">
        <v>6</v>
      </c>
      <c r="F38" s="79">
        <v>13</v>
      </c>
      <c r="G38" s="79">
        <v>9</v>
      </c>
      <c r="H38" s="79">
        <v>1</v>
      </c>
      <c r="I38" s="80">
        <v>3</v>
      </c>
      <c r="J38" s="26">
        <v>46</v>
      </c>
      <c r="K38" s="79">
        <v>45</v>
      </c>
      <c r="L38" s="54">
        <v>42</v>
      </c>
      <c r="M38" s="78">
        <v>2660</v>
      </c>
      <c r="N38" s="79">
        <v>2601</v>
      </c>
      <c r="O38" s="31">
        <v>2177</v>
      </c>
      <c r="P38" s="32">
        <f t="shared" si="8"/>
        <v>1</v>
      </c>
      <c r="Q38" s="33">
        <f t="shared" si="5"/>
        <v>1.8333333333333333</v>
      </c>
      <c r="R38" s="33">
        <f t="shared" si="9"/>
        <v>1.2</v>
      </c>
      <c r="S38" s="33">
        <f t="shared" si="10"/>
        <v>1.1818181818181819</v>
      </c>
      <c r="T38" s="33">
        <f t="shared" si="11"/>
        <v>2.25</v>
      </c>
      <c r="U38" s="33">
        <f t="shared" si="6"/>
        <v>0.25</v>
      </c>
      <c r="V38" s="223">
        <f t="shared" si="12"/>
        <v>0.75</v>
      </c>
      <c r="W38" s="35">
        <f t="shared" si="7"/>
        <v>1.2432432432432432</v>
      </c>
      <c r="X38" s="33">
        <v>1.2162162162162162</v>
      </c>
      <c r="Y38" s="56">
        <v>1.0769230769230769</v>
      </c>
      <c r="Z38" s="136">
        <v>0.8941176470588236</v>
      </c>
      <c r="AA38" s="137">
        <v>0.8477835723598436</v>
      </c>
      <c r="AB38" s="38">
        <v>0.725908636212071</v>
      </c>
    </row>
    <row r="39" spans="1:28" s="150" customFormat="1" ht="13.5" customHeight="1">
      <c r="A39" s="354"/>
      <c r="B39" s="139" t="s">
        <v>34</v>
      </c>
      <c r="C39" s="81">
        <v>2</v>
      </c>
      <c r="D39" s="82">
        <v>11</v>
      </c>
      <c r="E39" s="82">
        <v>7</v>
      </c>
      <c r="F39" s="82">
        <v>18</v>
      </c>
      <c r="G39" s="82">
        <v>8</v>
      </c>
      <c r="H39" s="82">
        <v>1</v>
      </c>
      <c r="I39" s="83">
        <v>4</v>
      </c>
      <c r="J39" s="40">
        <v>51</v>
      </c>
      <c r="K39" s="82">
        <v>55</v>
      </c>
      <c r="L39" s="62">
        <v>66</v>
      </c>
      <c r="M39" s="81">
        <v>2669</v>
      </c>
      <c r="N39" s="82">
        <v>2546</v>
      </c>
      <c r="O39" s="45">
        <v>2765</v>
      </c>
      <c r="P39" s="46">
        <f t="shared" si="8"/>
        <v>0.6666666666666666</v>
      </c>
      <c r="Q39" s="47">
        <f t="shared" si="5"/>
        <v>1.8333333333333333</v>
      </c>
      <c r="R39" s="47">
        <f t="shared" si="9"/>
        <v>1.4</v>
      </c>
      <c r="S39" s="47">
        <f t="shared" si="10"/>
        <v>1.6363636363636365</v>
      </c>
      <c r="T39" s="47">
        <f t="shared" si="11"/>
        <v>2</v>
      </c>
      <c r="U39" s="47">
        <f t="shared" si="6"/>
        <v>0.25</v>
      </c>
      <c r="V39" s="224">
        <f t="shared" si="12"/>
        <v>1</v>
      </c>
      <c r="W39" s="49">
        <f t="shared" si="7"/>
        <v>1.3783783783783783</v>
      </c>
      <c r="X39" s="47">
        <v>1.4864864864864864</v>
      </c>
      <c r="Y39" s="64">
        <v>1.6923076923076923</v>
      </c>
      <c r="Z39" s="141">
        <v>0.8926421404682274</v>
      </c>
      <c r="AA39" s="142">
        <v>0.8290459133832628</v>
      </c>
      <c r="AB39" s="52">
        <v>0.915259847732539</v>
      </c>
    </row>
    <row r="40" spans="1:28" s="150" customFormat="1" ht="13.5" customHeight="1">
      <c r="A40" s="352">
        <v>9</v>
      </c>
      <c r="B40" s="144" t="s">
        <v>35</v>
      </c>
      <c r="C40" s="85">
        <v>1</v>
      </c>
      <c r="D40" s="86">
        <v>9</v>
      </c>
      <c r="E40" s="86">
        <v>10</v>
      </c>
      <c r="F40" s="86">
        <v>14</v>
      </c>
      <c r="G40" s="86">
        <v>9</v>
      </c>
      <c r="H40" s="86">
        <v>5</v>
      </c>
      <c r="I40" s="87">
        <v>3</v>
      </c>
      <c r="J40" s="219">
        <v>51</v>
      </c>
      <c r="K40" s="86">
        <v>49</v>
      </c>
      <c r="L40" s="68">
        <v>42</v>
      </c>
      <c r="M40" s="85">
        <v>2579</v>
      </c>
      <c r="N40" s="86">
        <v>2505</v>
      </c>
      <c r="O40" s="69">
        <v>2575</v>
      </c>
      <c r="P40" s="88">
        <f t="shared" si="8"/>
        <v>0.3333333333333333</v>
      </c>
      <c r="Q40" s="89">
        <f t="shared" si="5"/>
        <v>1.5</v>
      </c>
      <c r="R40" s="89">
        <f t="shared" si="9"/>
        <v>2</v>
      </c>
      <c r="S40" s="89">
        <f t="shared" si="10"/>
        <v>1.2727272727272727</v>
      </c>
      <c r="T40" s="89">
        <f t="shared" si="11"/>
        <v>2.25</v>
      </c>
      <c r="U40" s="89">
        <f t="shared" si="6"/>
        <v>1.25</v>
      </c>
      <c r="V40" s="90">
        <f t="shared" si="12"/>
        <v>0.75</v>
      </c>
      <c r="W40" s="91">
        <f t="shared" si="7"/>
        <v>1.3783783783783783</v>
      </c>
      <c r="X40" s="89">
        <v>1.3243243243243243</v>
      </c>
      <c r="Y40" s="71">
        <v>1.0769230769230769</v>
      </c>
      <c r="Z40" s="147">
        <v>0.8588078588078588</v>
      </c>
      <c r="AA40" s="148">
        <v>0.8156952132855747</v>
      </c>
      <c r="AB40" s="59">
        <v>0.851239669421488</v>
      </c>
    </row>
    <row r="41" spans="1:28" s="150" customFormat="1" ht="13.5" customHeight="1">
      <c r="A41" s="353"/>
      <c r="B41" s="134" t="s">
        <v>36</v>
      </c>
      <c r="C41" s="78">
        <v>1</v>
      </c>
      <c r="D41" s="79">
        <v>6</v>
      </c>
      <c r="E41" s="79">
        <v>15</v>
      </c>
      <c r="F41" s="79">
        <v>11</v>
      </c>
      <c r="G41" s="79">
        <v>5</v>
      </c>
      <c r="H41" s="79">
        <v>6</v>
      </c>
      <c r="I41" s="80">
        <v>0</v>
      </c>
      <c r="J41" s="26">
        <v>44</v>
      </c>
      <c r="K41" s="79">
        <v>53</v>
      </c>
      <c r="L41" s="54">
        <v>56</v>
      </c>
      <c r="M41" s="78">
        <v>2409</v>
      </c>
      <c r="N41" s="79">
        <v>2499</v>
      </c>
      <c r="O41" s="31">
        <v>2584</v>
      </c>
      <c r="P41" s="32">
        <f t="shared" si="8"/>
        <v>0.3333333333333333</v>
      </c>
      <c r="Q41" s="33">
        <f t="shared" si="5"/>
        <v>1</v>
      </c>
      <c r="R41" s="33">
        <f t="shared" si="9"/>
        <v>3</v>
      </c>
      <c r="S41" s="33">
        <f t="shared" si="10"/>
        <v>1</v>
      </c>
      <c r="T41" s="33">
        <f t="shared" si="11"/>
        <v>1.25</v>
      </c>
      <c r="U41" s="33">
        <f t="shared" si="6"/>
        <v>1.5</v>
      </c>
      <c r="V41" s="34">
        <f t="shared" si="12"/>
        <v>0</v>
      </c>
      <c r="W41" s="35">
        <f t="shared" si="7"/>
        <v>1.1891891891891893</v>
      </c>
      <c r="X41" s="33">
        <v>1.4324324324324325</v>
      </c>
      <c r="Y41" s="56">
        <v>1.435897435897436</v>
      </c>
      <c r="Z41" s="136">
        <v>0.8081180811808119</v>
      </c>
      <c r="AA41" s="137">
        <v>0.8148027388327356</v>
      </c>
      <c r="AB41" s="38">
        <v>0.853932584269663</v>
      </c>
    </row>
    <row r="42" spans="1:28" s="150" customFormat="1" ht="13.5" customHeight="1">
      <c r="A42" s="353"/>
      <c r="B42" s="134" t="s">
        <v>37</v>
      </c>
      <c r="C42" s="78">
        <v>0</v>
      </c>
      <c r="D42" s="79">
        <v>7</v>
      </c>
      <c r="E42" s="79">
        <v>5</v>
      </c>
      <c r="F42" s="79">
        <v>10</v>
      </c>
      <c r="G42" s="79">
        <v>6</v>
      </c>
      <c r="H42" s="79">
        <v>5</v>
      </c>
      <c r="I42" s="80">
        <v>2</v>
      </c>
      <c r="J42" s="26">
        <v>35</v>
      </c>
      <c r="K42" s="79">
        <v>43</v>
      </c>
      <c r="L42" s="54">
        <v>51</v>
      </c>
      <c r="M42" s="78">
        <v>1840</v>
      </c>
      <c r="N42" s="79">
        <v>2072</v>
      </c>
      <c r="O42" s="31">
        <v>2575</v>
      </c>
      <c r="P42" s="32">
        <f t="shared" si="8"/>
        <v>0</v>
      </c>
      <c r="Q42" s="33">
        <f t="shared" si="5"/>
        <v>1.1666666666666667</v>
      </c>
      <c r="R42" s="33">
        <f t="shared" si="9"/>
        <v>1</v>
      </c>
      <c r="S42" s="33">
        <f t="shared" si="10"/>
        <v>0.9090909090909091</v>
      </c>
      <c r="T42" s="33">
        <f t="shared" si="11"/>
        <v>1.5</v>
      </c>
      <c r="U42" s="33">
        <f t="shared" si="6"/>
        <v>1.25</v>
      </c>
      <c r="V42" s="34">
        <f t="shared" si="12"/>
        <v>0.5</v>
      </c>
      <c r="W42" s="35">
        <f t="shared" si="7"/>
        <v>0.9459459459459459</v>
      </c>
      <c r="X42" s="33">
        <v>1.162162162162162</v>
      </c>
      <c r="Y42" s="56">
        <v>1.3076923076923077</v>
      </c>
      <c r="Z42" s="136">
        <v>0.6153846153846154</v>
      </c>
      <c r="AA42" s="137">
        <v>0.6746987951807228</v>
      </c>
      <c r="AB42" s="38">
        <v>0.853779840848806</v>
      </c>
    </row>
    <row r="43" spans="1:28" s="150" customFormat="1" ht="13.5" customHeight="1">
      <c r="A43" s="354"/>
      <c r="B43" s="139" t="s">
        <v>38</v>
      </c>
      <c r="C43" s="81">
        <v>3</v>
      </c>
      <c r="D43" s="82">
        <v>4</v>
      </c>
      <c r="E43" s="82">
        <v>8</v>
      </c>
      <c r="F43" s="82">
        <v>18</v>
      </c>
      <c r="G43" s="82">
        <v>7</v>
      </c>
      <c r="H43" s="82">
        <v>1</v>
      </c>
      <c r="I43" s="83">
        <v>1</v>
      </c>
      <c r="J43" s="40">
        <v>42</v>
      </c>
      <c r="K43" s="82">
        <v>43</v>
      </c>
      <c r="L43" s="62">
        <v>45</v>
      </c>
      <c r="M43" s="81">
        <v>2319</v>
      </c>
      <c r="N43" s="82">
        <v>2186</v>
      </c>
      <c r="O43" s="45">
        <v>2218</v>
      </c>
      <c r="P43" s="46">
        <f t="shared" si="8"/>
        <v>1</v>
      </c>
      <c r="Q43" s="47">
        <f t="shared" si="5"/>
        <v>0.6666666666666666</v>
      </c>
      <c r="R43" s="47">
        <f t="shared" si="9"/>
        <v>1.6</v>
      </c>
      <c r="S43" s="47">
        <f t="shared" si="10"/>
        <v>1.6363636363636365</v>
      </c>
      <c r="T43" s="47">
        <f t="shared" si="11"/>
        <v>1.75</v>
      </c>
      <c r="U43" s="47">
        <f t="shared" si="6"/>
        <v>0.25</v>
      </c>
      <c r="V43" s="48">
        <f t="shared" si="12"/>
        <v>0.25</v>
      </c>
      <c r="W43" s="49">
        <f t="shared" si="7"/>
        <v>1.135135135135135</v>
      </c>
      <c r="X43" s="47">
        <v>1.162162162162162</v>
      </c>
      <c r="Y43" s="64">
        <v>1.1538461538461537</v>
      </c>
      <c r="Z43" s="141">
        <v>0.7699203187250996</v>
      </c>
      <c r="AA43" s="142">
        <v>0.7111255692908263</v>
      </c>
      <c r="AB43" s="52">
        <v>0.734923790589795</v>
      </c>
    </row>
    <row r="44" spans="1:28" s="150" customFormat="1" ht="13.5" customHeight="1">
      <c r="A44" s="352">
        <v>10</v>
      </c>
      <c r="B44" s="144" t="s">
        <v>39</v>
      </c>
      <c r="C44" s="85">
        <v>3</v>
      </c>
      <c r="D44" s="86">
        <v>8</v>
      </c>
      <c r="E44" s="86">
        <v>5</v>
      </c>
      <c r="F44" s="86">
        <v>11</v>
      </c>
      <c r="G44" s="86">
        <v>10</v>
      </c>
      <c r="H44" s="86">
        <v>8</v>
      </c>
      <c r="I44" s="87">
        <v>3</v>
      </c>
      <c r="J44" s="219">
        <v>48</v>
      </c>
      <c r="K44" s="86">
        <v>40</v>
      </c>
      <c r="L44" s="68">
        <v>51</v>
      </c>
      <c r="M44" s="85">
        <v>2090</v>
      </c>
      <c r="N44" s="86">
        <v>2243</v>
      </c>
      <c r="O44" s="69">
        <v>2373</v>
      </c>
      <c r="P44" s="88">
        <f t="shared" si="8"/>
        <v>1</v>
      </c>
      <c r="Q44" s="89">
        <f t="shared" si="5"/>
        <v>1.3333333333333333</v>
      </c>
      <c r="R44" s="89">
        <f t="shared" si="9"/>
        <v>1</v>
      </c>
      <c r="S44" s="89">
        <f t="shared" si="10"/>
        <v>1</v>
      </c>
      <c r="T44" s="89">
        <f t="shared" si="11"/>
        <v>2.5</v>
      </c>
      <c r="U44" s="89">
        <f t="shared" si="6"/>
        <v>2</v>
      </c>
      <c r="V44" s="90">
        <f t="shared" si="12"/>
        <v>0.75</v>
      </c>
      <c r="W44" s="91">
        <f t="shared" si="7"/>
        <v>1.2972972972972974</v>
      </c>
      <c r="X44" s="89">
        <v>1.0810810810810811</v>
      </c>
      <c r="Y44" s="71">
        <v>1.3076923076923077</v>
      </c>
      <c r="Z44" s="147">
        <v>0.7013422818791947</v>
      </c>
      <c r="AA44" s="148">
        <v>0.7308569566634083</v>
      </c>
      <c r="AB44" s="59">
        <v>0.784981806152828</v>
      </c>
    </row>
    <row r="45" spans="1:28" s="150" customFormat="1" ht="13.5" customHeight="1">
      <c r="A45" s="353">
        <v>10</v>
      </c>
      <c r="B45" s="134" t="s">
        <v>40</v>
      </c>
      <c r="C45" s="78">
        <v>1</v>
      </c>
      <c r="D45" s="79">
        <v>4</v>
      </c>
      <c r="E45" s="79">
        <v>4</v>
      </c>
      <c r="F45" s="79">
        <v>9</v>
      </c>
      <c r="G45" s="79">
        <v>2</v>
      </c>
      <c r="H45" s="79">
        <v>6</v>
      </c>
      <c r="I45" s="80">
        <v>2</v>
      </c>
      <c r="J45" s="26">
        <v>28</v>
      </c>
      <c r="K45" s="79">
        <v>44</v>
      </c>
      <c r="L45" s="54">
        <v>42</v>
      </c>
      <c r="M45" s="78">
        <v>1805</v>
      </c>
      <c r="N45" s="79">
        <v>1997</v>
      </c>
      <c r="O45" s="31">
        <v>2143</v>
      </c>
      <c r="P45" s="32">
        <f t="shared" si="8"/>
        <v>0.3333333333333333</v>
      </c>
      <c r="Q45" s="33">
        <f t="shared" si="5"/>
        <v>0.6666666666666666</v>
      </c>
      <c r="R45" s="33">
        <f t="shared" si="9"/>
        <v>0.8</v>
      </c>
      <c r="S45" s="33">
        <f t="shared" si="10"/>
        <v>0.8181818181818182</v>
      </c>
      <c r="T45" s="33">
        <f t="shared" si="11"/>
        <v>0.5</v>
      </c>
      <c r="U45" s="33">
        <f t="shared" si="6"/>
        <v>1.5</v>
      </c>
      <c r="V45" s="223">
        <f t="shared" si="12"/>
        <v>0.5</v>
      </c>
      <c r="W45" s="35">
        <f t="shared" si="7"/>
        <v>0.7567567567567568</v>
      </c>
      <c r="X45" s="33">
        <v>1.1891891891891893</v>
      </c>
      <c r="Y45" s="56">
        <v>1.0769230769230769</v>
      </c>
      <c r="Z45" s="136">
        <v>0.6002660458929165</v>
      </c>
      <c r="AA45" s="137">
        <v>0.6498535632931989</v>
      </c>
      <c r="AB45" s="38">
        <v>0.705166173083251</v>
      </c>
    </row>
    <row r="46" spans="1:28" s="150" customFormat="1" ht="13.5" customHeight="1">
      <c r="A46" s="353"/>
      <c r="B46" s="134" t="s">
        <v>41</v>
      </c>
      <c r="C46" s="78">
        <v>2</v>
      </c>
      <c r="D46" s="79">
        <v>2</v>
      </c>
      <c r="E46" s="79">
        <v>5</v>
      </c>
      <c r="F46" s="79">
        <v>11</v>
      </c>
      <c r="G46" s="79">
        <v>3</v>
      </c>
      <c r="H46" s="79">
        <v>3</v>
      </c>
      <c r="I46" s="80">
        <v>2</v>
      </c>
      <c r="J46" s="26">
        <v>28</v>
      </c>
      <c r="K46" s="79">
        <v>41</v>
      </c>
      <c r="L46" s="54">
        <v>25</v>
      </c>
      <c r="M46" s="78">
        <v>1982</v>
      </c>
      <c r="N46" s="79">
        <v>2023</v>
      </c>
      <c r="O46" s="31">
        <v>1982</v>
      </c>
      <c r="P46" s="32">
        <f t="shared" si="8"/>
        <v>0.6666666666666666</v>
      </c>
      <c r="Q46" s="33">
        <f t="shared" si="5"/>
        <v>0.3333333333333333</v>
      </c>
      <c r="R46" s="33">
        <f t="shared" si="9"/>
        <v>1</v>
      </c>
      <c r="S46" s="33">
        <f t="shared" si="10"/>
        <v>1</v>
      </c>
      <c r="T46" s="33">
        <f t="shared" si="11"/>
        <v>0.75</v>
      </c>
      <c r="U46" s="33">
        <f t="shared" si="6"/>
        <v>0.75</v>
      </c>
      <c r="V46" s="223">
        <f t="shared" si="12"/>
        <v>0.5</v>
      </c>
      <c r="W46" s="35">
        <f t="shared" si="7"/>
        <v>0.7567567567567568</v>
      </c>
      <c r="X46" s="33">
        <v>1.1081081081081081</v>
      </c>
      <c r="Y46" s="56">
        <v>0.6410256410256411</v>
      </c>
      <c r="Z46" s="136">
        <v>0.6575978765759788</v>
      </c>
      <c r="AA46" s="137">
        <v>0.6581001951854262</v>
      </c>
      <c r="AB46" s="38">
        <v>0.656726308813784</v>
      </c>
    </row>
    <row r="47" spans="1:28" s="150" customFormat="1" ht="13.5" customHeight="1">
      <c r="A47" s="354"/>
      <c r="B47" s="139" t="s">
        <v>42</v>
      </c>
      <c r="C47" s="81">
        <v>1</v>
      </c>
      <c r="D47" s="82">
        <v>5</v>
      </c>
      <c r="E47" s="82">
        <v>7</v>
      </c>
      <c r="F47" s="82">
        <v>14</v>
      </c>
      <c r="G47" s="82">
        <v>3</v>
      </c>
      <c r="H47" s="82">
        <v>6</v>
      </c>
      <c r="I47" s="83">
        <v>1</v>
      </c>
      <c r="J47" s="40">
        <v>37</v>
      </c>
      <c r="K47" s="82">
        <v>37</v>
      </c>
      <c r="L47" s="62">
        <v>34</v>
      </c>
      <c r="M47" s="81">
        <v>1918</v>
      </c>
      <c r="N47" s="82">
        <v>2010</v>
      </c>
      <c r="O47" s="45">
        <v>2038</v>
      </c>
      <c r="P47" s="46">
        <f t="shared" si="8"/>
        <v>0.3333333333333333</v>
      </c>
      <c r="Q47" s="47">
        <f t="shared" si="5"/>
        <v>0.8333333333333334</v>
      </c>
      <c r="R47" s="47">
        <f t="shared" si="9"/>
        <v>1.4</v>
      </c>
      <c r="S47" s="47">
        <f t="shared" si="10"/>
        <v>1.2727272727272727</v>
      </c>
      <c r="T47" s="47">
        <f t="shared" si="11"/>
        <v>0.75</v>
      </c>
      <c r="U47" s="47">
        <f t="shared" si="6"/>
        <v>1.5</v>
      </c>
      <c r="V47" s="224">
        <f t="shared" si="12"/>
        <v>0.25</v>
      </c>
      <c r="W47" s="49">
        <f t="shared" si="7"/>
        <v>1</v>
      </c>
      <c r="X47" s="47">
        <v>1</v>
      </c>
      <c r="Y47" s="64">
        <v>0.8717948717948718</v>
      </c>
      <c r="Z47" s="141">
        <v>0.6361525704809287</v>
      </c>
      <c r="AA47" s="142">
        <v>0.6538711776187378</v>
      </c>
      <c r="AB47" s="52">
        <v>0.674611055941741</v>
      </c>
    </row>
    <row r="48" spans="1:28" s="150" customFormat="1" ht="13.5" customHeight="1">
      <c r="A48" s="352">
        <v>11</v>
      </c>
      <c r="B48" s="144" t="s">
        <v>43</v>
      </c>
      <c r="C48" s="85">
        <v>2</v>
      </c>
      <c r="D48" s="86">
        <v>4</v>
      </c>
      <c r="E48" s="86">
        <v>4</v>
      </c>
      <c r="F48" s="86">
        <v>8</v>
      </c>
      <c r="G48" s="86">
        <v>2</v>
      </c>
      <c r="H48" s="86">
        <v>5</v>
      </c>
      <c r="I48" s="87">
        <v>1</v>
      </c>
      <c r="J48" s="219">
        <v>26</v>
      </c>
      <c r="K48" s="86">
        <v>47</v>
      </c>
      <c r="L48" s="68">
        <v>38</v>
      </c>
      <c r="M48" s="85">
        <v>1808</v>
      </c>
      <c r="N48" s="86">
        <v>1912</v>
      </c>
      <c r="O48" s="69">
        <v>2105</v>
      </c>
      <c r="P48" s="88">
        <f t="shared" si="8"/>
        <v>0.6666666666666666</v>
      </c>
      <c r="Q48" s="89">
        <f t="shared" si="5"/>
        <v>0.6666666666666666</v>
      </c>
      <c r="R48" s="89">
        <f t="shared" si="9"/>
        <v>0.8</v>
      </c>
      <c r="S48" s="89">
        <f t="shared" si="10"/>
        <v>0.7272727272727273</v>
      </c>
      <c r="T48" s="89">
        <f t="shared" si="11"/>
        <v>0.5</v>
      </c>
      <c r="U48" s="89">
        <f t="shared" si="6"/>
        <v>1.25</v>
      </c>
      <c r="V48" s="222">
        <f t="shared" si="12"/>
        <v>0.25</v>
      </c>
      <c r="W48" s="91">
        <f t="shared" si="7"/>
        <v>0.7027027027027027</v>
      </c>
      <c r="X48" s="89">
        <v>1.2702702702702702</v>
      </c>
      <c r="Y48" s="71">
        <v>0.9743589743589743</v>
      </c>
      <c r="Z48" s="147">
        <v>0.6024658447184272</v>
      </c>
      <c r="AA48" s="148">
        <v>0.6217886178861789</v>
      </c>
      <c r="AB48" s="59">
        <v>0.697712959893934</v>
      </c>
    </row>
    <row r="49" spans="1:28" s="150" customFormat="1" ht="13.5" customHeight="1">
      <c r="A49" s="353">
        <v>11</v>
      </c>
      <c r="B49" s="134" t="s">
        <v>44</v>
      </c>
      <c r="C49" s="78">
        <v>4</v>
      </c>
      <c r="D49" s="79">
        <v>5</v>
      </c>
      <c r="E49" s="79">
        <v>7</v>
      </c>
      <c r="F49" s="79">
        <v>13</v>
      </c>
      <c r="G49" s="79">
        <v>4</v>
      </c>
      <c r="H49" s="79">
        <v>2</v>
      </c>
      <c r="I49" s="80">
        <v>2</v>
      </c>
      <c r="J49" s="26">
        <v>37</v>
      </c>
      <c r="K49" s="79">
        <v>39</v>
      </c>
      <c r="L49" s="80">
        <v>38</v>
      </c>
      <c r="M49" s="78">
        <v>1843</v>
      </c>
      <c r="N49" s="79">
        <v>1950</v>
      </c>
      <c r="O49" s="31">
        <v>1974</v>
      </c>
      <c r="P49" s="32">
        <f t="shared" si="8"/>
        <v>1.3333333333333333</v>
      </c>
      <c r="Q49" s="33">
        <f t="shared" si="5"/>
        <v>0.8333333333333334</v>
      </c>
      <c r="R49" s="33">
        <f t="shared" si="9"/>
        <v>1.4</v>
      </c>
      <c r="S49" s="33">
        <f t="shared" si="10"/>
        <v>1.1818181818181819</v>
      </c>
      <c r="T49" s="33">
        <f t="shared" si="11"/>
        <v>1</v>
      </c>
      <c r="U49" s="33">
        <f t="shared" si="6"/>
        <v>0.5</v>
      </c>
      <c r="V49" s="34">
        <f t="shared" si="12"/>
        <v>0.5</v>
      </c>
      <c r="W49" s="35">
        <f t="shared" si="7"/>
        <v>1</v>
      </c>
      <c r="X49" s="33">
        <v>1.054054054054054</v>
      </c>
      <c r="Y49" s="56">
        <v>0.9743589743589743</v>
      </c>
      <c r="Z49" s="136">
        <v>0.6126994680851063</v>
      </c>
      <c r="AA49" s="137">
        <v>0.6341463414634146</v>
      </c>
      <c r="AB49" s="38">
        <v>0.65213082259663</v>
      </c>
    </row>
    <row r="50" spans="1:28" s="150" customFormat="1" ht="13.5" customHeight="1">
      <c r="A50" s="353"/>
      <c r="B50" s="134" t="s">
        <v>45</v>
      </c>
      <c r="C50" s="78">
        <v>1</v>
      </c>
      <c r="D50" s="79">
        <v>6</v>
      </c>
      <c r="E50" s="79">
        <v>3</v>
      </c>
      <c r="F50" s="79">
        <v>15</v>
      </c>
      <c r="G50" s="79">
        <v>4</v>
      </c>
      <c r="H50" s="79">
        <v>1</v>
      </c>
      <c r="I50" s="80">
        <v>2</v>
      </c>
      <c r="J50" s="26">
        <v>32</v>
      </c>
      <c r="K50" s="79">
        <v>39</v>
      </c>
      <c r="L50" s="80">
        <v>46</v>
      </c>
      <c r="M50" s="78">
        <v>1838</v>
      </c>
      <c r="N50" s="79">
        <v>1927</v>
      </c>
      <c r="O50" s="135">
        <v>2063</v>
      </c>
      <c r="P50" s="32">
        <f t="shared" si="8"/>
        <v>0.3333333333333333</v>
      </c>
      <c r="Q50" s="33">
        <f t="shared" si="5"/>
        <v>1</v>
      </c>
      <c r="R50" s="33">
        <f t="shared" si="9"/>
        <v>0.6</v>
      </c>
      <c r="S50" s="33">
        <f t="shared" si="10"/>
        <v>1.3636363636363635</v>
      </c>
      <c r="T50" s="33">
        <f t="shared" si="11"/>
        <v>1</v>
      </c>
      <c r="U50" s="33">
        <f t="shared" si="6"/>
        <v>0.25</v>
      </c>
      <c r="V50" s="34">
        <f t="shared" si="12"/>
        <v>0.5</v>
      </c>
      <c r="W50" s="35">
        <f t="shared" si="7"/>
        <v>0.8648648648648649</v>
      </c>
      <c r="X50" s="33">
        <v>1.054054054054054</v>
      </c>
      <c r="Y50" s="56">
        <v>1.1794871794871795</v>
      </c>
      <c r="Z50" s="136">
        <v>0.6100232326584799</v>
      </c>
      <c r="AA50" s="137">
        <v>0.6274829045913384</v>
      </c>
      <c r="AB50" s="138">
        <v>0.681532870829204</v>
      </c>
    </row>
    <row r="51" spans="1:28" s="150" customFormat="1" ht="13.5" customHeight="1">
      <c r="A51" s="353"/>
      <c r="B51" s="134" t="s">
        <v>46</v>
      </c>
      <c r="C51" s="78">
        <v>3</v>
      </c>
      <c r="D51" s="79">
        <v>8</v>
      </c>
      <c r="E51" s="79">
        <v>5</v>
      </c>
      <c r="F51" s="79">
        <v>8</v>
      </c>
      <c r="G51" s="79">
        <v>6</v>
      </c>
      <c r="H51" s="79">
        <v>8</v>
      </c>
      <c r="I51" s="80">
        <v>3</v>
      </c>
      <c r="J51" s="26">
        <v>41</v>
      </c>
      <c r="K51" s="79">
        <v>42</v>
      </c>
      <c r="L51" s="80">
        <v>37</v>
      </c>
      <c r="M51" s="78">
        <v>1816</v>
      </c>
      <c r="N51" s="79">
        <v>1980</v>
      </c>
      <c r="O51" s="135">
        <v>2118</v>
      </c>
      <c r="P51" s="32">
        <f t="shared" si="8"/>
        <v>1</v>
      </c>
      <c r="Q51" s="33">
        <f t="shared" si="5"/>
        <v>1.3333333333333333</v>
      </c>
      <c r="R51" s="33">
        <f t="shared" si="9"/>
        <v>1</v>
      </c>
      <c r="S51" s="33">
        <f t="shared" si="10"/>
        <v>0.7272727272727273</v>
      </c>
      <c r="T51" s="33">
        <f t="shared" si="11"/>
        <v>1.5</v>
      </c>
      <c r="U51" s="33">
        <f t="shared" si="6"/>
        <v>2</v>
      </c>
      <c r="V51" s="34">
        <f t="shared" si="12"/>
        <v>0.75</v>
      </c>
      <c r="W51" s="35">
        <f t="shared" si="7"/>
        <v>1.1081081081081081</v>
      </c>
      <c r="X51" s="33">
        <v>1.135135135135135</v>
      </c>
      <c r="Y51" s="34">
        <v>0.9487179487179487</v>
      </c>
      <c r="Z51" s="136">
        <v>0.6025215660252157</v>
      </c>
      <c r="AA51" s="137">
        <v>0.6441119063109955</v>
      </c>
      <c r="AB51" s="138">
        <v>0.701092353525323</v>
      </c>
    </row>
    <row r="52" spans="1:28" s="150" customFormat="1" ht="13.5" customHeight="1">
      <c r="A52" s="354"/>
      <c r="B52" s="139" t="s">
        <v>47</v>
      </c>
      <c r="C52" s="81">
        <v>0</v>
      </c>
      <c r="D52" s="82">
        <v>9</v>
      </c>
      <c r="E52" s="82">
        <v>5</v>
      </c>
      <c r="F52" s="82">
        <v>8</v>
      </c>
      <c r="G52" s="82">
        <v>9</v>
      </c>
      <c r="H52" s="82">
        <v>3</v>
      </c>
      <c r="I52" s="83">
        <v>2</v>
      </c>
      <c r="J52" s="40">
        <v>36</v>
      </c>
      <c r="K52" s="82">
        <v>38</v>
      </c>
      <c r="L52" s="83">
        <v>27</v>
      </c>
      <c r="M52" s="81">
        <v>1875</v>
      </c>
      <c r="N52" s="82">
        <v>2029</v>
      </c>
      <c r="O52" s="140">
        <v>2002</v>
      </c>
      <c r="P52" s="46">
        <f t="shared" si="8"/>
        <v>0</v>
      </c>
      <c r="Q52" s="47">
        <f t="shared" si="5"/>
        <v>1.5</v>
      </c>
      <c r="R52" s="47">
        <f t="shared" si="9"/>
        <v>1</v>
      </c>
      <c r="S52" s="47">
        <f t="shared" si="10"/>
        <v>0.7272727272727273</v>
      </c>
      <c r="T52" s="47">
        <f t="shared" si="11"/>
        <v>2.25</v>
      </c>
      <c r="U52" s="47">
        <f t="shared" si="6"/>
        <v>0.75</v>
      </c>
      <c r="V52" s="48">
        <f t="shared" si="12"/>
        <v>0.5</v>
      </c>
      <c r="W52" s="49">
        <f t="shared" si="7"/>
        <v>0.972972972972973</v>
      </c>
      <c r="X52" s="47">
        <v>1.027027027027027</v>
      </c>
      <c r="Y52" s="48">
        <v>0.6923076923076923</v>
      </c>
      <c r="Z52" s="141">
        <v>0.6218905472636815</v>
      </c>
      <c r="AA52" s="142">
        <v>0.6598373983739837</v>
      </c>
      <c r="AB52" s="143">
        <v>0.662256037049289</v>
      </c>
    </row>
    <row r="53" spans="1:28" s="150" customFormat="1" ht="13.5" customHeight="1">
      <c r="A53" s="352">
        <v>12</v>
      </c>
      <c r="B53" s="134" t="s">
        <v>48</v>
      </c>
      <c r="C53" s="78">
        <v>1</v>
      </c>
      <c r="D53" s="79">
        <v>9</v>
      </c>
      <c r="E53" s="79">
        <v>5</v>
      </c>
      <c r="F53" s="79">
        <v>13</v>
      </c>
      <c r="G53" s="79">
        <v>2</v>
      </c>
      <c r="H53" s="79">
        <v>4</v>
      </c>
      <c r="I53" s="80">
        <v>2</v>
      </c>
      <c r="J53" s="26">
        <v>36</v>
      </c>
      <c r="K53" s="79">
        <v>37</v>
      </c>
      <c r="L53" s="80">
        <v>43</v>
      </c>
      <c r="M53" s="78">
        <v>1785</v>
      </c>
      <c r="N53" s="79">
        <v>2007</v>
      </c>
      <c r="O53" s="135">
        <v>2148</v>
      </c>
      <c r="P53" s="32">
        <f t="shared" si="8"/>
        <v>0.3333333333333333</v>
      </c>
      <c r="Q53" s="33">
        <f t="shared" si="5"/>
        <v>1.5</v>
      </c>
      <c r="R53" s="33">
        <f t="shared" si="9"/>
        <v>1</v>
      </c>
      <c r="S53" s="33">
        <f t="shared" si="10"/>
        <v>1.1818181818181819</v>
      </c>
      <c r="T53" s="33">
        <f t="shared" si="11"/>
        <v>0.5</v>
      </c>
      <c r="U53" s="33">
        <f t="shared" si="6"/>
        <v>1</v>
      </c>
      <c r="V53" s="223">
        <f t="shared" si="12"/>
        <v>0.5</v>
      </c>
      <c r="W53" s="35">
        <f t="shared" si="7"/>
        <v>0.972972972972973</v>
      </c>
      <c r="X53" s="33">
        <v>1</v>
      </c>
      <c r="Y53" s="34">
        <v>1.1025641025641026</v>
      </c>
      <c r="Z53" s="136">
        <v>0.5914512922465208</v>
      </c>
      <c r="AA53" s="137">
        <v>0.6531077123332248</v>
      </c>
      <c r="AB53" s="138">
        <v>0.710082644628099</v>
      </c>
    </row>
    <row r="54" spans="1:28" s="150" customFormat="1" ht="13.5" customHeight="1">
      <c r="A54" s="353"/>
      <c r="B54" s="134" t="s">
        <v>49</v>
      </c>
      <c r="C54" s="78">
        <v>2</v>
      </c>
      <c r="D54" s="79">
        <v>5</v>
      </c>
      <c r="E54" s="79">
        <v>5</v>
      </c>
      <c r="F54" s="79">
        <v>13</v>
      </c>
      <c r="G54" s="79">
        <v>6</v>
      </c>
      <c r="H54" s="79">
        <v>6</v>
      </c>
      <c r="I54" s="80">
        <v>4</v>
      </c>
      <c r="J54" s="26">
        <v>41</v>
      </c>
      <c r="K54" s="79">
        <v>34</v>
      </c>
      <c r="L54" s="80">
        <v>41</v>
      </c>
      <c r="M54" s="78">
        <v>1808</v>
      </c>
      <c r="N54" s="79">
        <v>1814</v>
      </c>
      <c r="O54" s="135">
        <v>1985</v>
      </c>
      <c r="P54" s="32">
        <f t="shared" si="8"/>
        <v>0.6666666666666666</v>
      </c>
      <c r="Q54" s="33">
        <f t="shared" si="5"/>
        <v>0.8333333333333334</v>
      </c>
      <c r="R54" s="33">
        <f t="shared" si="9"/>
        <v>1</v>
      </c>
      <c r="S54" s="33">
        <f t="shared" si="10"/>
        <v>1.1818181818181819</v>
      </c>
      <c r="T54" s="33">
        <f t="shared" si="11"/>
        <v>1.5</v>
      </c>
      <c r="U54" s="33">
        <f t="shared" si="6"/>
        <v>1.5</v>
      </c>
      <c r="V54" s="34">
        <f t="shared" si="12"/>
        <v>1</v>
      </c>
      <c r="W54" s="35">
        <f t="shared" si="7"/>
        <v>1.1081081081081081</v>
      </c>
      <c r="X54" s="33">
        <v>0.918918918918919</v>
      </c>
      <c r="Y54" s="34">
        <v>1.0512820512820513</v>
      </c>
      <c r="Z54" s="136">
        <v>0.5980813761164406</v>
      </c>
      <c r="AA54" s="137">
        <v>0.590110605074821</v>
      </c>
      <c r="AB54" s="138">
        <v>0.655981493721084</v>
      </c>
    </row>
    <row r="55" spans="1:28" s="150" customFormat="1" ht="13.5" customHeight="1">
      <c r="A55" s="353"/>
      <c r="B55" s="134" t="s">
        <v>50</v>
      </c>
      <c r="C55" s="78">
        <v>6</v>
      </c>
      <c r="D55" s="79">
        <v>4</v>
      </c>
      <c r="E55" s="79">
        <v>8</v>
      </c>
      <c r="F55" s="79">
        <v>11</v>
      </c>
      <c r="G55" s="79">
        <v>7</v>
      </c>
      <c r="H55" s="79">
        <v>6</v>
      </c>
      <c r="I55" s="80">
        <v>2</v>
      </c>
      <c r="J55" s="26">
        <v>44</v>
      </c>
      <c r="K55" s="79">
        <v>34</v>
      </c>
      <c r="L55" s="80">
        <v>38</v>
      </c>
      <c r="M55" s="78">
        <v>1618</v>
      </c>
      <c r="N55" s="79">
        <v>1675</v>
      </c>
      <c r="O55" s="135">
        <v>2016</v>
      </c>
      <c r="P55" s="32">
        <f t="shared" si="8"/>
        <v>2</v>
      </c>
      <c r="Q55" s="33">
        <f t="shared" si="5"/>
        <v>0.6666666666666666</v>
      </c>
      <c r="R55" s="33">
        <f t="shared" si="9"/>
        <v>1.6</v>
      </c>
      <c r="S55" s="33">
        <f t="shared" si="10"/>
        <v>1</v>
      </c>
      <c r="T55" s="33">
        <f t="shared" si="11"/>
        <v>1.75</v>
      </c>
      <c r="U55" s="33">
        <f t="shared" si="6"/>
        <v>1.5</v>
      </c>
      <c r="V55" s="34">
        <f t="shared" si="12"/>
        <v>0.5</v>
      </c>
      <c r="W55" s="35">
        <f t="shared" si="7"/>
        <v>1.1891891891891893</v>
      </c>
      <c r="X55" s="33">
        <v>0.918918918918919</v>
      </c>
      <c r="Y55" s="34">
        <v>0.9743589743589743</v>
      </c>
      <c r="Z55" s="136">
        <v>0.537363002324809</v>
      </c>
      <c r="AA55" s="137">
        <v>0.5459582790091264</v>
      </c>
      <c r="AB55" s="138">
        <v>0.665785997357992</v>
      </c>
    </row>
    <row r="56" spans="1:28" s="150" customFormat="1" ht="13.5" customHeight="1">
      <c r="A56" s="353"/>
      <c r="B56" s="134" t="s">
        <v>51</v>
      </c>
      <c r="C56" s="78">
        <v>2</v>
      </c>
      <c r="D56" s="79">
        <v>8</v>
      </c>
      <c r="E56" s="79">
        <v>8</v>
      </c>
      <c r="F56" s="79">
        <v>7</v>
      </c>
      <c r="G56" s="79">
        <v>5</v>
      </c>
      <c r="H56" s="79">
        <v>3</v>
      </c>
      <c r="I56" s="80">
        <v>2</v>
      </c>
      <c r="J56" s="26">
        <v>35</v>
      </c>
      <c r="K56" s="79">
        <v>41</v>
      </c>
      <c r="L56" s="80">
        <v>43</v>
      </c>
      <c r="M56" s="78">
        <v>1672</v>
      </c>
      <c r="N56" s="79">
        <v>1330</v>
      </c>
      <c r="O56" s="135">
        <v>1930</v>
      </c>
      <c r="P56" s="32">
        <f t="shared" si="8"/>
        <v>0.6666666666666666</v>
      </c>
      <c r="Q56" s="33">
        <f t="shared" si="5"/>
        <v>1.3333333333333333</v>
      </c>
      <c r="R56" s="33">
        <f t="shared" si="9"/>
        <v>1.6</v>
      </c>
      <c r="S56" s="33">
        <f t="shared" si="10"/>
        <v>0.6363636363636364</v>
      </c>
      <c r="T56" s="33">
        <f t="shared" si="11"/>
        <v>1.25</v>
      </c>
      <c r="U56" s="33">
        <f t="shared" si="6"/>
        <v>0.75</v>
      </c>
      <c r="V56" s="34">
        <f t="shared" si="12"/>
        <v>0.5</v>
      </c>
      <c r="W56" s="35">
        <f t="shared" si="7"/>
        <v>0.9459459459459459</v>
      </c>
      <c r="X56" s="33">
        <v>1.1081081081081081</v>
      </c>
      <c r="Y56" s="34">
        <v>1.1025641025641026</v>
      </c>
      <c r="Z56" s="136">
        <v>0.5687074829931973</v>
      </c>
      <c r="AA56" s="137">
        <v>0.4367816091954023</v>
      </c>
      <c r="AB56" s="138">
        <v>0.637384412153236</v>
      </c>
    </row>
    <row r="57" spans="1:28" s="150" customFormat="1" ht="13.5" customHeight="1">
      <c r="A57" s="355"/>
      <c r="B57" s="218">
        <v>53</v>
      </c>
      <c r="C57" s="230"/>
      <c r="D57" s="231"/>
      <c r="E57" s="231"/>
      <c r="F57" s="231"/>
      <c r="G57" s="231"/>
      <c r="H57" s="231"/>
      <c r="I57" s="232"/>
      <c r="J57" s="233"/>
      <c r="K57" s="312"/>
      <c r="L57" s="310">
        <v>27</v>
      </c>
      <c r="M57" s="230"/>
      <c r="N57" s="312"/>
      <c r="O57" s="310">
        <v>1300</v>
      </c>
      <c r="P57" s="266"/>
      <c r="Q57" s="265">
        <f t="shared" si="5"/>
        <v>0</v>
      </c>
      <c r="R57" s="265"/>
      <c r="S57" s="265"/>
      <c r="T57" s="265"/>
      <c r="U57" s="265">
        <f t="shared" si="6"/>
        <v>0</v>
      </c>
      <c r="V57" s="267"/>
      <c r="W57" s="259">
        <f t="shared" si="7"/>
        <v>0</v>
      </c>
      <c r="X57" s="265"/>
      <c r="Y57" s="311">
        <v>0.6923076923076923</v>
      </c>
      <c r="Z57" s="235"/>
      <c r="AA57" s="265"/>
      <c r="AB57" s="313">
        <v>0.43261231281198</v>
      </c>
    </row>
    <row r="58" spans="1:28" s="150" customFormat="1" ht="15.75" customHeight="1">
      <c r="A58" s="356" t="s">
        <v>61</v>
      </c>
      <c r="B58" s="357"/>
      <c r="C58" s="92">
        <f aca="true" t="shared" si="13" ref="C58:I58">SUM(C5:C57)</f>
        <v>120</v>
      </c>
      <c r="D58" s="93">
        <f t="shared" si="13"/>
        <v>333</v>
      </c>
      <c r="E58" s="93">
        <f t="shared" si="13"/>
        <v>305</v>
      </c>
      <c r="F58" s="93">
        <f t="shared" si="13"/>
        <v>627</v>
      </c>
      <c r="G58" s="93">
        <f t="shared" si="13"/>
        <v>245</v>
      </c>
      <c r="H58" s="93">
        <f t="shared" si="13"/>
        <v>203</v>
      </c>
      <c r="I58" s="94">
        <f t="shared" si="13"/>
        <v>105</v>
      </c>
      <c r="J58" s="220">
        <f>SUM(C58:I58)</f>
        <v>1938</v>
      </c>
      <c r="K58" s="93">
        <v>2196</v>
      </c>
      <c r="L58" s="94">
        <v>2132</v>
      </c>
      <c r="M58" s="92">
        <v>103124</v>
      </c>
      <c r="N58" s="93">
        <v>106421</v>
      </c>
      <c r="O58" s="151">
        <f>SUM(O5:O57)</f>
        <v>113305</v>
      </c>
      <c r="P58" s="98">
        <f>C58/3</f>
        <v>40</v>
      </c>
      <c r="Q58" s="99">
        <f t="shared" si="5"/>
        <v>55.5</v>
      </c>
      <c r="R58" s="99">
        <f>E58/5</f>
        <v>61</v>
      </c>
      <c r="S58" s="99">
        <f>F58/11</f>
        <v>57</v>
      </c>
      <c r="T58" s="99">
        <f>G58/4</f>
        <v>61.25</v>
      </c>
      <c r="U58" s="99">
        <f t="shared" si="6"/>
        <v>50.75</v>
      </c>
      <c r="V58" s="152">
        <f>I58/4</f>
        <v>26.25</v>
      </c>
      <c r="W58" s="101">
        <f t="shared" si="7"/>
        <v>52.37837837837838</v>
      </c>
      <c r="X58" s="99">
        <v>58.73042273042273</v>
      </c>
      <c r="Y58" s="100">
        <v>54.666666666666664</v>
      </c>
      <c r="Z58" s="101">
        <f>SUM(Z5:Z57)</f>
        <v>34.34103029401195</v>
      </c>
      <c r="AA58" s="99">
        <v>34.72137030995106</v>
      </c>
      <c r="AB58" s="152">
        <v>37.5306392845313</v>
      </c>
    </row>
    <row r="59" spans="2:27" s="10" customFormat="1" ht="13.5" customHeight="1">
      <c r="B59" s="153"/>
      <c r="C59" s="154"/>
      <c r="D59" s="154"/>
      <c r="E59" s="154"/>
      <c r="F59" s="154"/>
      <c r="G59" s="154"/>
      <c r="H59" s="154"/>
      <c r="I59" s="154"/>
      <c r="K59" s="154"/>
      <c r="M59" s="253"/>
      <c r="N59" s="154"/>
      <c r="O59" s="154"/>
      <c r="Q59" s="154" t="s">
        <v>120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</row>
    <row r="60" ht="12">
      <c r="J60" s="253"/>
    </row>
  </sheetData>
  <mergeCells count="21">
    <mergeCell ref="A44:A47"/>
    <mergeCell ref="A53:A57"/>
    <mergeCell ref="Z3:AB3"/>
    <mergeCell ref="A58:B58"/>
    <mergeCell ref="A48:A52"/>
    <mergeCell ref="A5:A8"/>
    <mergeCell ref="A9:A12"/>
    <mergeCell ref="A13:A17"/>
    <mergeCell ref="A18:A21"/>
    <mergeCell ref="A22:A25"/>
    <mergeCell ref="P2:AB2"/>
    <mergeCell ref="C2:O2"/>
    <mergeCell ref="C3:I3"/>
    <mergeCell ref="J3:L3"/>
    <mergeCell ref="P3:V3"/>
    <mergeCell ref="W3:Y3"/>
    <mergeCell ref="M3:O3"/>
    <mergeCell ref="A26:A30"/>
    <mergeCell ref="A31:A34"/>
    <mergeCell ref="A35:A39"/>
    <mergeCell ref="A40:A43"/>
  </mergeCells>
  <printOptions/>
  <pageMargins left="0.3937007874015748" right="0.07874015748031496" top="0.3937007874015748" bottom="0.15748031496062992" header="0.4724409448818898" footer="0.1574803149606299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</cp:lastModifiedBy>
  <cp:lastPrinted>2007-10-29T04:56:08Z</cp:lastPrinted>
  <dcterms:created xsi:type="dcterms:W3CDTF">2004-04-12T06:47:10Z</dcterms:created>
  <dcterms:modified xsi:type="dcterms:W3CDTF">2008-05-25T12:49:12Z</dcterms:modified>
  <cp:category/>
  <cp:version/>
  <cp:contentType/>
  <cp:contentStatus/>
</cp:coreProperties>
</file>