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財政状況資料集\R4年度分\05 市町回答（修正後）\06_西条市\"/>
    </mc:Choice>
  </mc:AlternateContent>
  <xr:revisionPtr revIDLastSave="0" documentId="13_ncr:1_{18044229-03F8-4FED-9E8D-4449A69229E2}" xr6:coauthVersionLast="36" xr6:coauthVersionMax="47" xr10:uidLastSave="{00000000-0000-0000-0000-000000000000}"/>
  <bookViews>
    <workbookView xWindow="-105" yWindow="-105" windowWidth="23265" windowHeight="12465"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BW34" i="10"/>
  <c r="BW35" i="10" s="1"/>
  <c r="BW36" i="10" s="1"/>
  <c r="BW37" i="10" s="1"/>
  <c r="BW38" i="10" s="1"/>
  <c r="CO34" i="10" s="1"/>
  <c r="CO35" i="10" s="1"/>
  <c r="CO36" i="10" s="1"/>
  <c r="CO37" i="10" s="1"/>
  <c r="CO38" i="10" s="1"/>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 r="BE35" i="10" s="1"/>
  <c r="BE36" i="10" s="1"/>
  <c r="AM34" i="10"/>
  <c r="AM35" i="10" s="1"/>
  <c r="AM36" i="10" s="1"/>
</calcChain>
</file>

<file path=xl/sharedStrings.xml><?xml version="1.0" encoding="utf-8"?>
<sst xmlns="http://schemas.openxmlformats.org/spreadsheetml/2006/main" count="1120" uniqueCount="601">
  <si>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</si>
  <si>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</si>
  <si>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</si>
  <si>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</si>
  <si>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</si>
  <si>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</si>
  <si>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</si>
  <si>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</si>
  <si>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</si>
  <si>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</si>
  <si>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</si>
  <si>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</si>
  <si>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</si>
  <si>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</si>
  <si>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</si>
  <si>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</si>
  <si>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</si>
  <si>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</si>
  <si>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</si>
  <si>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</si>
  <si>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</si>
  <si>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</si>
  <si>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</si>
  <si>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</si>
  <si>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</si>
  <si>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</si>
  <si>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</si>
  <si>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</si>
  <si>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</si>
  <si>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</si>
  <si>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</si>
  <si>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</si>
  <si>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</si>
  <si>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</si>
  <si>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</si>
  <si>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</si>
  <si>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</si>
  <si>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</si>
  <si>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</si>
  <si>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</si>
  <si>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</si>
  <si>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</si>
  <si>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</si>
  <si>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</si>
  <si>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</si>
  <si>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</si>
  <si>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</si>
  <si>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</si>
  <si>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</si>
  <si>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</si>
  <si>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</si>
  <si>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</si>
  <si>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</si>
  <si>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</si>
  <si>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</si>
  <si>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</si>
  <si>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</si>
  <si>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</si>
  <si>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</si>
  <si>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</si>
  <si>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</si>
  <si>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</si>
  <si>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</si>
  <si>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</si>
  <si>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</si>
  <si>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</si>
  <si>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</si>
  <si>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</si>
  <si>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</si>
  <si>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</si>
  <si>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</si>
  <si>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</si>
  <si>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</si>
  <si>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</si>
  <si>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</si>
  <si>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</si>
  <si>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</si>
  <si>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</si>
  <si>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</si>
  <si>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</si>
  <si>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</si>
  <si>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</si>
  <si>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</si>
  <si>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</si>
  <si>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</si>
  <si>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</si>
  <si>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</si>
  <si>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</si>
  <si>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</si>
  <si>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</si>
  <si>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</si>
  <si>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</si>
  <si>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</si>
  <si>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</si>
  <si>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</si>
  <si>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</si>
  <si>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</si>
  <si>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</si>
  <si>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</si>
  <si>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</si>
  <si>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</si>
  <si>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</si>
  <si>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</si>
  <si>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</si>
  <si>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</si>
  <si>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</si>
  <si>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</si>
  <si>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</si>
  <si>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</si>
  <si>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</si>
  <si>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</si>
  <si>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</si>
  <si>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</si>
  <si>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</si>
  <si>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</si>
  <si>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</si>
  <si>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</si>
  <si>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</si>
  <si>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</si>
  <si>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</si>
  <si>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</si>
  <si>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</si>
  <si>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</si>
  <si>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</si>
  <si>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</si>
  <si>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</si>
  <si>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</si>
  <si>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</si>
  <si>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</si>
  <si>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</si>
  <si>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</si>
  <si>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</si>
  <si>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</si>
  <si>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</si>
  <si>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</si>
  <si>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</si>
  <si>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</si>
  <si>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</si>
  <si>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</si>
  <si>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</si>
  <si>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</si>
  <si>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</si>
  <si>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</si>
  <si>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</si>
  <si>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</si>
  <si>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</si>
  <si>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</si>
  <si>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</si>
  <si>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</si>
  <si>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</si>
  <si>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</si>
  <si>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</si>
  <si>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</si>
  <si>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</si>
  <si>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</si>
  <si>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</si>
  <si>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</si>
  <si>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</si>
  <si>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</si>
  <si>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</si>
  <si>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</si>
  <si>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</si>
  <si>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</si>
  <si>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</si>
  <si>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</si>
  <si>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</si>
  <si>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</si>
  <si>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</si>
  <si>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</si>
  <si>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</si>
  <si>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</si>
  <si>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</si>
  <si>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</si>
  <si>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</si>
  <si>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</si>
  <si>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</si>
  <si>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</si>
  <si>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</si>
  <si>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</si>
  <si>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</si>
  <si>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</si>
  <si>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</si>
  <si>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</si>
  <si>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</si>
  <si>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</si>
  <si>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</si>
  <si>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</si>
  <si>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</si>
  <si>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</si>
  <si>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</si>
  <si>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</si>
  <si>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</si>
  <si>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</si>
  <si>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</si>
  <si>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</si>
  <si>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</si>
  <si>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</si>
  <si>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</si>
  <si>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</si>
  <si>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</si>
  <si>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</si>
  <si>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</si>
  <si>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</si>
  <si>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</si>
  <si>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</si>
  <si>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</si>
  <si>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</si>
  <si>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</si>
  <si>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</si>
  <si>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</si>
  <si>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</si>
  <si>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</si>
  <si>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</si>
  <si>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</si>
  <si>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</si>
  <si>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</si>
  <si>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愛媛県西条市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</si>
  <si>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</si>
  <si>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</si>
  <si>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</si>
  <si>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</si>
  <si>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</si>
  <si>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</si>
  <si>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</si>
  <si>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</si>
  <si>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</si>
  <si>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</si>
  <si>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</si>
  <si>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</si>
  <si>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</si>
  <si>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</si>
  <si>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</si>
  <si>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</si>
  <si>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</si>
  <si>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</si>
  <si>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</si>
  <si>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</si>
  <si>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</si>
  <si>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</si>
  <si>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</si>
  <si>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</si>
  <si>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</si>
  <si>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</si>
  <si>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</si>
  <si>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</si>
  <si>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</si>
  <si>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</si>
  <si>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</si>
  <si>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</si>
  <si>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</si>
  <si>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</si>
  <si>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</si>
  <si>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</si>
  <si>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</si>
  <si>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</si>
  <si>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</si>
  <si>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</si>
  <si>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</si>
  <si>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</si>
  <si>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</si>
  <si>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</si>
  <si>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</si>
  <si>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</si>
  <si>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</si>
  <si>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</si>
  <si>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</si>
  <si>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</si>
  <si>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</si>
  <si>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</si>
  <si>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</si>
  <si>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</si>
  <si>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</si>
  <si>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</si>
  <si>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</si>
  <si>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</si>
  <si>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</si>
  <si>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</si>
  <si>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</si>
  <si>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</si>
  <si>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</si>
  <si>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</si>
  <si>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</si>
  <si>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</si>
  <si>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</si>
  <si>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</si>
  <si>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</si>
  <si>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</si>
  <si>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</si>
  <si>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</si>
  <si>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</si>
  <si>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</si>
  <si>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</si>
  <si>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</si>
  <si>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</si>
  <si>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</si>
  <si>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</si>
  <si>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</si>
  <si>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</si>
  <si>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</si>
  <si>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</si>
  <si>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</si>
  <si>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</si>
  <si>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</si>
  <si>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</si>
  <si>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</si>
  <si>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</si>
  <si>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</si>
  <si>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</si>
  <si>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</si>
  <si>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</si>
  <si>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</si>
  <si>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</si>
  <si>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</si>
  <si>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</si>
  <si>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</si>
  <si>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</si>
  <si>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</si>
  <si>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</si>
  <si>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</si>
  <si>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</si>
  <si>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</si>
  <si>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</si>
  <si>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</si>
  <si>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</si>
  <si>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</si>
  <si>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</si>
  <si>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</si>
  <si>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</si>
  <si>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</si>
  <si>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</si>
  <si>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</si>
  <si>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</si>
  <si>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</si>
  <si>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</si>
  <si>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</si>
  <si>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</si>
  <si>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</si>
  <si>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</si>
  <si>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</si>
  <si>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</si>
  <si>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</si>
  <si>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</si>
  <si>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</si>
  <si>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</si>
  <si>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</si>
  <si>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</si>
  <si>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</si>
  <si>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</si>
  <si>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</si>
  <si>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</si>
  <si>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</si>
  <si>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</si>
  <si>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</si>
  <si>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</si>
  <si>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</si>
  <si>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</si>
  <si>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</si>
  <si>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</si>
  <si>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</si>
  <si>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</si>
  <si>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</si>
  <si>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</si>
  <si>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</si>
  <si>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</si>
  <si>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</si>
  <si>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</si>
  <si>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</si>
  <si>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</si>
  <si>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</si>
  <si>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</si>
  <si>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愛媛県西条市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</si>
  <si>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</si>
  <si>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</si>
  <si>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</si>
  <si>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</si>
  <si>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</si>
  <si>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</si>
  <si>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</si>
  <si>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</si>
  <si>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</si>
  <si>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</si>
  <si>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</si>
  <si>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</si>
  <si>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</si>
  <si>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</si>
  <si>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</si>
  <si>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</si>
  <si>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</si>
  <si>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</si>
  <si>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</si>
  <si>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</si>
  <si>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ひうち地域振興整備事業特別会計</t>
    <phoneticPr fontId="5"/>
  </si>
  <si>
    <t>-</t>
    <phoneticPr fontId="5"/>
  </si>
  <si>
    <t>土地開発事業特別会計</t>
    <phoneticPr fontId="5"/>
  </si>
  <si>
    <t>畑地かん水事業特別会計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</si>
  <si>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</si>
  <si>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</si>
  <si>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</si>
  <si>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</si>
  <si>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</si>
  <si>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</si>
  <si>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</si>
  <si>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</si>
  <si>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</si>
  <si>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</si>
  <si>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</si>
  <si>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</si>
  <si>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</si>
  <si>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</si>
  <si>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</si>
  <si>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</si>
  <si>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</si>
  <si>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</si>
  <si>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病院事業会計</t>
    <phoneticPr fontId="5"/>
  </si>
  <si>
    <t>法適用企業</t>
    <phoneticPr fontId="5"/>
  </si>
  <si>
    <t>公共下水道事業会計</t>
    <phoneticPr fontId="5"/>
  </si>
  <si>
    <t>港湾上屋事業特別会計</t>
    <phoneticPr fontId="5"/>
  </si>
  <si>
    <t>法非適用企業</t>
    <phoneticPr fontId="5"/>
  </si>
  <si>
    <t>小松地域交流事業特別会計</t>
    <phoneticPr fontId="5"/>
  </si>
  <si>
    <t>法非適用企業</t>
    <phoneticPr fontId="5"/>
  </si>
  <si>
    <t>本谷温泉事業特別会計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</si>
  <si>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</si>
  <si>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</si>
  <si>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</si>
  <si>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</si>
  <si>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</si>
  <si>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</si>
  <si>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</si>
  <si>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</si>
  <si>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</si>
  <si>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</si>
  <si>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</si>
  <si>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</si>
  <si>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</si>
  <si>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</si>
  <si>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</si>
  <si>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</si>
  <si>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</si>
  <si>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</si>
  <si>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</si>
  <si>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</si>
  <si>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</si>
  <si>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</si>
  <si>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</si>
  <si>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</si>
  <si>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</si>
  <si>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</si>
  <si>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</si>
  <si>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</si>
  <si>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</si>
  <si>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</si>
  <si>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</si>
  <si>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</si>
  <si>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</si>
  <si>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</si>
  <si>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</si>
  <si>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</si>
  <si>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</si>
  <si>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</si>
  <si>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</si>
  <si>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</si>
  <si>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</si>
  <si>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</si>
  <si>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</si>
  <si>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</si>
  <si>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</si>
  <si>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</si>
  <si>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</si>
  <si>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</si>
  <si>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</si>
  <si>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</si>
  <si>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</si>
  <si>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</si>
  <si>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</si>
  <si>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</si>
  <si>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</si>
  <si>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</si>
  <si>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</si>
  <si>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</si>
  <si>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</si>
  <si>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</si>
  <si>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</si>
  <si>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</si>
  <si>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</si>
  <si>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</si>
  <si>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</si>
  <si>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</si>
  <si>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</si>
  <si>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</si>
  <si>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</si>
  <si>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</si>
  <si>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</si>
  <si>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</si>
  <si>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</si>
  <si>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</si>
  <si>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</si>
  <si>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</si>
  <si>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</si>
  <si>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</si>
  <si>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</si>
  <si>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</si>
  <si>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</si>
  <si>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</si>
  <si>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</si>
  <si>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</si>
  <si>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</si>
  <si>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</si>
  <si>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</si>
  <si>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</si>
  <si>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</si>
  <si>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</si>
  <si>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</si>
  <si>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</si>
  <si>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</si>
  <si>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</si>
  <si>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</si>
  <si>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</si>
  <si>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</si>
  <si>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</si>
  <si>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</si>
  <si>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</si>
  <si>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</si>
  <si>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</si>
  <si>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</si>
  <si>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</si>
  <si>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</si>
  <si>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</si>
  <si>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</si>
  <si>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</si>
  <si>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</si>
  <si>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</si>
  <si>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</si>
  <si>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</si>
  <si>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</si>
  <si>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</si>
  <si>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</si>
  <si>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</si>
  <si>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</si>
  <si>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</si>
  <si>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</si>
  <si>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</si>
  <si>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</si>
  <si>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</si>
  <si>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</si>
  <si>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</si>
  <si>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</si>
  <si>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</si>
  <si>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</si>
  <si>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</si>
  <si>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</si>
  <si>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</si>
  <si>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</si>
  <si>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</si>
  <si>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</si>
  <si>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</si>
  <si>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</si>
  <si>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</si>
  <si>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</si>
  <si>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</si>
  <si>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</si>
  <si>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</si>
  <si>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</si>
  <si>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</si>
  <si>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</si>
  <si>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</si>
  <si>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</si>
  <si>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</si>
  <si>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0.81</t>
  </si>
  <si>
    <t>▲ 0.37</t>
  </si>
  <si>
    <t>一般会計</t>
  </si>
  <si>
    <t>水道事業会計</t>
  </si>
  <si>
    <t>介護保険特別会計</t>
  </si>
  <si>
    <t>公共下水道事業会計</t>
  </si>
  <si>
    <t>後期高齢者医療保険特別会計</t>
  </si>
  <si>
    <t>国民健康保険特別会計</t>
  </si>
  <si>
    <t>畑地かん水事業特別会計</t>
  </si>
  <si>
    <t>病院事業会計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</si>
  <si>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</si>
  <si>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</si>
  <si>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</si>
  <si>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</si>
  <si>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</si>
  <si>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</si>
  <si>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</si>
  <si>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</si>
  <si>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</si>
  <si>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愛媛県市町総合事務組合（消防補填事業分）</t>
    <rPh sb="0" eb="2">
      <t>エヒメ</t>
    </rPh>
    <rPh sb="2" eb="3">
      <t>ケン</t>
    </rPh>
    <rPh sb="3" eb="5">
      <t>シマチ</t>
    </rPh>
    <rPh sb="5" eb="7">
      <t>ソウゴウ</t>
    </rPh>
    <rPh sb="7" eb="11">
      <t>ジムクミアイ</t>
    </rPh>
    <rPh sb="12" eb="14">
      <t>ショウボウ</t>
    </rPh>
    <rPh sb="14" eb="16">
      <t>ホテン</t>
    </rPh>
    <rPh sb="16" eb="19">
      <t>ジギョウブン</t>
    </rPh>
    <phoneticPr fontId="2"/>
  </si>
  <si>
    <t>愛媛県地方税滞納整理機構</t>
    <rPh sb="0" eb="3">
      <t>エヒメケン</t>
    </rPh>
    <rPh sb="3" eb="6">
      <t>チホウゼイ</t>
    </rPh>
    <rPh sb="6" eb="10">
      <t>タイノウセイリ</t>
    </rPh>
    <rPh sb="10" eb="12">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</si>
  <si>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</si>
  <si>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8">
      <t>コウキコウレイシャ</t>
    </rPh>
    <rPh sb="8" eb="10">
      <t>イリョウ</t>
    </rPh>
    <rPh sb="10" eb="12">
      <t>コウイキ</t>
    </rPh>
    <rPh sb="12" eb="14">
      <t>レンゴウ</t>
    </rPh>
    <rPh sb="15" eb="20">
      <t>コウキコウレイシャ</t>
    </rPh>
    <rPh sb="20" eb="22">
      <t>イリョウ</t>
    </rPh>
    <rPh sb="22" eb="26">
      <t>トクベツカイケイ</t>
    </rPh>
    <phoneticPr fontId="2"/>
  </si>
  <si>
    <t>西条市産業情報支援センター</t>
    <rPh sb="0" eb="3">
      <t>サイジョウシ</t>
    </rPh>
    <rPh sb="3" eb="5">
      <t>サンギョウ</t>
    </rPh>
    <rPh sb="5" eb="7">
      <t>ジョウホウ</t>
    </rPh>
    <rPh sb="7" eb="9">
      <t>シエン</t>
    </rPh>
    <phoneticPr fontId="2"/>
  </si>
  <si>
    <t>西条市スポーツ協会</t>
    <rPh sb="0" eb="3">
      <t>サイジョウシ</t>
    </rPh>
    <rPh sb="7" eb="9">
      <t>キョウカイ</t>
    </rPh>
    <phoneticPr fontId="2"/>
  </si>
  <si>
    <t>西条市土地開発公社</t>
    <rPh sb="0" eb="3">
      <t>サイジョウシ</t>
    </rPh>
    <rPh sb="3" eb="5">
      <t>トチ</t>
    </rPh>
    <rPh sb="5" eb="7">
      <t>カイハツ</t>
    </rPh>
    <rPh sb="7" eb="9">
      <t>コウシャ</t>
    </rPh>
    <phoneticPr fontId="2"/>
  </si>
  <si>
    <t>佐伯記念育英会</t>
    <rPh sb="0" eb="2">
      <t>サイキ</t>
    </rPh>
    <rPh sb="2" eb="4">
      <t>キネン</t>
    </rPh>
    <rPh sb="4" eb="7">
      <t>イクエイカイ</t>
    </rPh>
    <phoneticPr fontId="2"/>
  </si>
  <si>
    <t>ソラヤマいしづち</t>
  </si>
  <si>
    <t>合併振興基金</t>
    <rPh sb="0" eb="4">
      <t>ガッペイシンコウ</t>
    </rPh>
    <rPh sb="4" eb="6">
      <t>キキン</t>
    </rPh>
    <phoneticPr fontId="5"/>
  </si>
  <si>
    <t>公共施設再編整備基金</t>
    <rPh sb="0" eb="4">
      <t>コウキョウシセツ</t>
    </rPh>
    <rPh sb="4" eb="6">
      <t>サイヘン</t>
    </rPh>
    <rPh sb="6" eb="8">
      <t>セイビ</t>
    </rPh>
    <rPh sb="8" eb="10">
      <t>キキン</t>
    </rPh>
    <phoneticPr fontId="2"/>
  </si>
  <si>
    <t>福祉基金</t>
    <rPh sb="0" eb="2">
      <t>フクシ</t>
    </rPh>
    <rPh sb="2" eb="4">
      <t>キキン</t>
    </rPh>
    <phoneticPr fontId="2"/>
  </si>
  <si>
    <t>森林整備基金</t>
    <rPh sb="0" eb="2">
      <t>シンリン</t>
    </rPh>
    <rPh sb="2" eb="4">
      <t>セイビ</t>
    </rPh>
    <rPh sb="4" eb="6">
      <t>キキン</t>
    </rPh>
    <phoneticPr fontId="2"/>
  </si>
  <si>
    <t>水産資源育成基金</t>
    <rPh sb="0" eb="2">
      <t>スイサン</t>
    </rPh>
    <rPh sb="2" eb="4">
      <t>シゲン</t>
    </rPh>
    <rPh sb="4" eb="6">
      <t>イクセイ</t>
    </rPh>
    <rPh sb="6" eb="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</si>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</sst>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72756</c:v>
                </c:pt>
                <c:pt idx="3">
                  <c:v>49217</c:v>
                </c:pt>
                <c:pt idx="4">
                  <c:v>49211</c:v>
                </c:pt>
              </c:numCache>
            </c:numRef>
          </c:val>
          <c:smooth val="0"/>
          <c:extLst>
            <c:ext xmlns:c16="http://schemas.microsoft.com/office/drawing/2014/chart" uri="{C3380CC4-5D6E-409C-BE32-E72D297353CC}">
              <c16:uniqueId val="{00000000-F0B0-4D95-9220-47A0DEA7BB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76834</c:v>
                </c:pt>
                <c:pt idx="1">
                  <c:v>102830</c:v>
                </c:pt>
                <c:pt idx="2">
                  <c:v>50790</c:v>
                </c:pt>
                <c:pt idx="3">
                  <c:v>48307</c:v>
                </c:pt>
                <c:pt idx="4">
                  <c:v>75809</c:v>
                </c:pt>
              </c:numCache>
            </c:numRef>
          </c:val>
          <c:smooth val="0"/>
          <c:extLst>
            <c:ext xmlns:c16="http://schemas.microsoft.com/office/drawing/2014/chart" uri="{C3380CC4-5D6E-409C-BE32-E72D297353CC}">
              <c16:uniqueId val="{00000001-F0B0-4D95-9220-47A0DEA7BB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9.08</c:v>
                </c:pt>
                <c:pt idx="1">
                  <c:v>8.7899999999999991</c:v>
                </c:pt>
                <c:pt idx="2">
                  <c:v>10.99</c:v>
                </c:pt>
                <c:pt idx="3">
                  <c:v>12.9</c:v>
                </c:pt>
                <c:pt idx="4">
                  <c:v>13.84</c:v>
                </c:pt>
              </c:numCache>
            </c:numRef>
          </c:val>
          <c:extLst>
            <c:ext xmlns:c16="http://schemas.microsoft.com/office/drawing/2014/chart" uri="{C3380CC4-5D6E-409C-BE32-E72D297353CC}">
              <c16:uniqueId val="{00000000-4CD7-45B1-A748-8D33EB33F0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18.559999999999999</c:v>
                </c:pt>
                <c:pt idx="1">
                  <c:v>18.64</c:v>
                </c:pt>
                <c:pt idx="2">
                  <c:v>16.38</c:v>
                </c:pt>
                <c:pt idx="3">
                  <c:v>19.170000000000002</c:v>
                </c:pt>
                <c:pt idx="4">
                  <c:v>19.55</c:v>
                </c:pt>
              </c:numCache>
            </c:numRef>
          </c:val>
          <c:extLst>
            <c:ext xmlns:c16="http://schemas.microsoft.com/office/drawing/2014/chart" uri="{C3380CC4-5D6E-409C-BE32-E72D297353CC}">
              <c16:uniqueId val="{00000001-4CD7-45B1-A748-8D33EB33F0B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-0.81</c:v>
                </c:pt>
                <c:pt idx="1">
                  <c:v>-0.37</c:v>
                </c:pt>
                <c:pt idx="2">
                  <c:v>0.64</c:v>
                </c:pt>
                <c:pt idx="3">
                  <c:v>6.22</c:v>
                </c:pt>
                <c:pt idx="4">
                  <c:v>0.69</c:v>
                </c:pt>
              </c:numCache>
            </c:numRef>
          </c:val>
          <c:smooth val="0"/>
          <c:extLst>
            <c:ext xmlns:c16="http://schemas.microsoft.com/office/drawing/2014/chart" uri="{C3380CC4-5D6E-409C-BE32-E72D297353CC}">
              <c16:uniqueId val="{00000002-4CD7-45B1-A748-8D33EB33F0B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0.54</c:v>
                </c:pt>
                <c:pt idx="2">
                  <c:v>#N/A</c:v>
                </c:pt>
                <c:pt idx="3">
                  <c:v>1.05</c:v>
                </c:pt>
                <c:pt idx="4">
                  <c:v>#N/A</c:v>
                </c:pt>
                <c:pt idx="5">
                  <c:v>0.74</c:v>
                </c:pt>
                <c:pt idx="6">
                  <c:v>#N/A</c:v>
                </c:pt>
                <c:pt idx="7">
                  <c:v>1.1399999999999999</c:v>
                </c:pt>
                <c:pt idx="8">
                  <c:v>#N/A</c:v>
                </c:pt>
                <c:pt idx="9">
                  <c:v>0</c:v>
                </c:pt>
              </c:numCache>
            </c:numRef>
          </c:val>
          <c:extLst>
            <c:ext xmlns:c16="http://schemas.microsoft.com/office/drawing/2014/chart" uri="{C3380CC4-5D6E-409C-BE32-E72D297353CC}">
              <c16:uniqueId val="{00000000-60FD-475A-9747-398DD399DF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FD-475A-9747-398DD399DFA2}"/>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0.03</c:v>
                </c:pt>
                <c:pt idx="8">
                  <c:v>#N/A</c:v>
                </c:pt>
                <c:pt idx="9">
                  <c:v>0.03</c:v>
                </c:pt>
              </c:numCache>
            </c:numRef>
          </c:val>
          <c:extLst>
            <c:ext xmlns:c16="http://schemas.microsoft.com/office/drawing/2014/chart" uri="{C3380CC4-5D6E-409C-BE32-E72D297353CC}">
              <c16:uniqueId val="{00000002-60FD-475A-9747-398DD399DFA2}"/>
            </c:ext>
          </c:extLst>
        </c:ser>
        <c:ser>
          <c:idx val="3"/>
          <c:order val="3"/>
          <c:tx>
            <c:strRef>
              <c:f>データシート!$A$30</c:f>
              <c:strCache>
                <c:ptCount val="1"/>
                <c:pt idx="0">
                  <c:v>畑地かん水事業特別会計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3-60FD-475A-9747-398DD399DFA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1.44</c:v>
                </c:pt>
                <c:pt idx="2">
                  <c:v>#N/A</c:v>
                </c:pt>
                <c:pt idx="3">
                  <c:v>0.59</c:v>
                </c:pt>
                <c:pt idx="4">
                  <c:v>#N/A</c:v>
                </c:pt>
                <c:pt idx="5">
                  <c:v>0.36</c:v>
                </c:pt>
                <c:pt idx="6">
                  <c:v>#N/A</c:v>
                </c:pt>
                <c:pt idx="7">
                  <c:v>0.28999999999999998</c:v>
                </c:pt>
                <c:pt idx="8">
                  <c:v>#N/A</c:v>
                </c:pt>
                <c:pt idx="9">
                  <c:v>0.1</c:v>
                </c:pt>
              </c:numCache>
            </c:numRef>
          </c:val>
          <c:extLst>
            <c:ext xmlns:c16="http://schemas.microsoft.com/office/drawing/2014/chart" uri="{C3380CC4-5D6E-409C-BE32-E72D297353CC}">
              <c16:uniqueId val="{00000004-60FD-475A-9747-398DD399DFA2}"/>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0.11</c:v>
                </c:pt>
                <c:pt idx="4">
                  <c:v>#N/A</c:v>
                </c:pt>
                <c:pt idx="5">
                  <c:v>0.1</c:v>
                </c:pt>
                <c:pt idx="6">
                  <c:v>#N/A</c:v>
                </c:pt>
                <c:pt idx="7">
                  <c:v>0.11</c:v>
                </c:pt>
                <c:pt idx="8">
                  <c:v>#N/A</c:v>
                </c:pt>
                <c:pt idx="9">
                  <c:v>0.12</c:v>
                </c:pt>
              </c:numCache>
            </c:numRef>
          </c:val>
          <c:extLst>
            <c:ext xmlns:c16="http://schemas.microsoft.com/office/drawing/2014/chart" uri="{C3380CC4-5D6E-409C-BE32-E72D297353CC}">
              <c16:uniqueId val="{00000005-60FD-475A-9747-398DD399DFA2}"/>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0.81</c:v>
                </c:pt>
                <c:pt idx="6">
                  <c:v>#N/A</c:v>
                </c:pt>
                <c:pt idx="7">
                  <c:v>0.83</c:v>
                </c:pt>
                <c:pt idx="8">
                  <c:v>#N/A</c:v>
                </c:pt>
                <c:pt idx="9">
                  <c:v>0.8</c:v>
                </c:pt>
              </c:numCache>
            </c:numRef>
          </c:val>
          <c:extLst>
            <c:ext xmlns:c16="http://schemas.microsoft.com/office/drawing/2014/chart" uri="{C3380CC4-5D6E-409C-BE32-E72D297353CC}">
              <c16:uniqueId val="{00000006-60FD-475A-9747-398DD399DFA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1.02</c:v>
                </c:pt>
              </c:numCache>
            </c:numRef>
          </c:val>
          <c:extLst>
            <c:ext xmlns:c16="http://schemas.microsoft.com/office/drawing/2014/chart" uri="{C3380CC4-5D6E-409C-BE32-E72D297353CC}">
              <c16:uniqueId val="{00000007-60FD-475A-9747-398DD399DFA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5.74</c:v>
                </c:pt>
                <c:pt idx="2">
                  <c:v>#N/A</c:v>
                </c:pt>
                <c:pt idx="3">
                  <c:v>5.95</c:v>
                </c:pt>
                <c:pt idx="4">
                  <c:v>#N/A</c:v>
                </c:pt>
                <c:pt idx="5">
                  <c:v>5.76</c:v>
                </c:pt>
                <c:pt idx="6">
                  <c:v>#N/A</c:v>
                </c:pt>
                <c:pt idx="7">
                  <c:v>5.31</c:v>
                </c:pt>
                <c:pt idx="8">
                  <c:v>#N/A</c:v>
                </c:pt>
                <c:pt idx="9">
                  <c:v>5</c:v>
                </c:pt>
              </c:numCache>
            </c:numRef>
          </c:val>
          <c:extLst>
            <c:ext xmlns:c16="http://schemas.microsoft.com/office/drawing/2014/chart" uri="{C3380CC4-5D6E-409C-BE32-E72D297353CC}">
              <c16:uniqueId val="{00000008-60FD-475A-9747-398DD399DFA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9.0299999999999994</c:v>
                </c:pt>
                <c:pt idx="2">
                  <c:v>#N/A</c:v>
                </c:pt>
                <c:pt idx="3">
                  <c:v>8.74</c:v>
                </c:pt>
                <c:pt idx="4">
                  <c:v>#N/A</c:v>
                </c:pt>
                <c:pt idx="5">
                  <c:v>10.94</c:v>
                </c:pt>
                <c:pt idx="6">
                  <c:v>#N/A</c:v>
                </c:pt>
                <c:pt idx="7">
                  <c:v>12.85</c:v>
                </c:pt>
                <c:pt idx="8">
                  <c:v>#N/A</c:v>
                </c:pt>
                <c:pt idx="9">
                  <c:v>13.79</c:v>
                </c:pt>
              </c:numCache>
            </c:numRef>
          </c:val>
          <c:extLst>
            <c:ext xmlns:c16="http://schemas.microsoft.com/office/drawing/2014/chart" uri="{C3380CC4-5D6E-409C-BE32-E72D297353CC}">
              <c16:uniqueId val="{00000009-60FD-475A-9747-398DD399DF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4225</c:v>
                </c:pt>
                <c:pt idx="5">
                  <c:v>4211</c:v>
                </c:pt>
                <c:pt idx="8">
                  <c:v>4391</c:v>
                </c:pt>
                <c:pt idx="11">
                  <c:v>4571</c:v>
                </c:pt>
                <c:pt idx="14">
                  <c:v>4773</c:v>
                </c:pt>
              </c:numCache>
            </c:numRef>
          </c:val>
          <c:extLst>
            <c:ext xmlns:c16="http://schemas.microsoft.com/office/drawing/2014/chart" uri="{C3380CC4-5D6E-409C-BE32-E72D297353CC}">
              <c16:uniqueId val="{00000000-DDFF-4A17-A249-D326F07016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FF-4A17-A249-D326F07016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c:v>
                </c:pt>
                <c:pt idx="3">
                  <c:v>30</c:v>
                </c:pt>
                <c:pt idx="6">
                  <c:v>38</c:v>
                </c:pt>
                <c:pt idx="9">
                  <c:v>38</c:v>
                </c:pt>
                <c:pt idx="12">
                  <c:v>38</c:v>
                </c:pt>
              </c:numCache>
            </c:numRef>
          </c:val>
          <c:extLst>
            <c:ext xmlns:c16="http://schemas.microsoft.com/office/drawing/2014/chart" uri="{C3380CC4-5D6E-409C-BE32-E72D297353CC}">
              <c16:uniqueId val="{00000002-DDFF-4A17-A249-D326F07016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FF-4A17-A249-D326F07016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1597</c:v>
                </c:pt>
                <c:pt idx="3">
                  <c:v>1465</c:v>
                </c:pt>
                <c:pt idx="6">
                  <c:v>1580</c:v>
                </c:pt>
                <c:pt idx="9">
                  <c:v>1428</c:v>
                </c:pt>
                <c:pt idx="12">
                  <c:v>1445</c:v>
                </c:pt>
              </c:numCache>
            </c:numRef>
          </c:val>
          <c:extLst>
            <c:ext xmlns:c16="http://schemas.microsoft.com/office/drawing/2014/chart" uri="{C3380CC4-5D6E-409C-BE32-E72D297353CC}">
              <c16:uniqueId val="{00000004-DDFF-4A17-A249-D326F07016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FF-4A17-A249-D326F07016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FF-4A17-A249-D326F07016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4135</c:v>
                </c:pt>
                <c:pt idx="3">
                  <c:v>4126</c:v>
                </c:pt>
                <c:pt idx="6">
                  <c:v>4418</c:v>
                </c:pt>
                <c:pt idx="9">
                  <c:v>4780</c:v>
                </c:pt>
                <c:pt idx="12">
                  <c:v>5206</c:v>
                </c:pt>
              </c:numCache>
            </c:numRef>
          </c:val>
          <c:extLst>
            <c:ext xmlns:c16="http://schemas.microsoft.com/office/drawing/2014/chart" uri="{C3380CC4-5D6E-409C-BE32-E72D297353CC}">
              <c16:uniqueId val="{00000007-DDFF-4A17-A249-D326F07016A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1516</c:v>
                </c:pt>
                <c:pt idx="2">
                  <c:v>#N/A</c:v>
                </c:pt>
                <c:pt idx="3">
                  <c:v>#N/A</c:v>
                </c:pt>
                <c:pt idx="4">
                  <c:v>1410</c:v>
                </c:pt>
                <c:pt idx="5">
                  <c:v>#N/A</c:v>
                </c:pt>
                <c:pt idx="6">
                  <c:v>#N/A</c:v>
                </c:pt>
                <c:pt idx="7">
                  <c:v>1645</c:v>
                </c:pt>
                <c:pt idx="8">
                  <c:v>#N/A</c:v>
                </c:pt>
                <c:pt idx="9">
                  <c:v>#N/A</c:v>
                </c:pt>
                <c:pt idx="10">
                  <c:v>1675</c:v>
                </c:pt>
                <c:pt idx="11">
                  <c:v>#N/A</c:v>
                </c:pt>
                <c:pt idx="12">
                  <c:v>#N/A</c:v>
                </c:pt>
                <c:pt idx="13">
                  <c:v>1916</c:v>
                </c:pt>
                <c:pt idx="14">
                  <c:v>#N/A</c:v>
                </c:pt>
              </c:numCache>
            </c:numRef>
          </c:val>
          <c:smooth val="0"/>
          <c:extLst>
            <c:ext xmlns:c16="http://schemas.microsoft.com/office/drawing/2014/chart" uri="{C3380CC4-5D6E-409C-BE32-E72D297353CC}">
              <c16:uniqueId val="{00000008-DDFF-4A17-A249-D326F07016A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53591</c:v>
                </c:pt>
                <c:pt idx="5">
                  <c:v>56156</c:v>
                </c:pt>
                <c:pt idx="8">
                  <c:v>55795</c:v>
                </c:pt>
                <c:pt idx="11">
                  <c:v>55525</c:v>
                </c:pt>
                <c:pt idx="14">
                  <c:v>54558</c:v>
                </c:pt>
              </c:numCache>
            </c:numRef>
          </c:val>
          <c:extLst>
            <c:ext xmlns:c16="http://schemas.microsoft.com/office/drawing/2014/chart" uri="{C3380CC4-5D6E-409C-BE32-E72D297353CC}">
              <c16:uniqueId val="{00000000-E80A-4EB2-AD6A-5C28869CB0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974</c:v>
                </c:pt>
                <c:pt idx="5">
                  <c:v>1278</c:v>
                </c:pt>
                <c:pt idx="8">
                  <c:v>2359</c:v>
                </c:pt>
                <c:pt idx="11">
                  <c:v>2205</c:v>
                </c:pt>
                <c:pt idx="14">
                  <c:v>2072</c:v>
                </c:pt>
              </c:numCache>
            </c:numRef>
          </c:val>
          <c:extLst>
            <c:ext xmlns:c16="http://schemas.microsoft.com/office/drawing/2014/chart" uri="{C3380CC4-5D6E-409C-BE32-E72D297353CC}">
              <c16:uniqueId val="{00000001-E80A-4EB2-AD6A-5C28869CB0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10036</c:v>
                </c:pt>
                <c:pt idx="5">
                  <c:v>10196</c:v>
                </c:pt>
                <c:pt idx="8">
                  <c:v>10263</c:v>
                </c:pt>
                <c:pt idx="11">
                  <c:v>12629</c:v>
                </c:pt>
                <c:pt idx="14">
                  <c:v>12708</c:v>
                </c:pt>
              </c:numCache>
            </c:numRef>
          </c:val>
          <c:extLst>
            <c:ext xmlns:c16="http://schemas.microsoft.com/office/drawing/2014/chart" uri="{C3380CC4-5D6E-409C-BE32-E72D297353CC}">
              <c16:uniqueId val="{00000002-E80A-4EB2-AD6A-5C28869CB0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0A-4EB2-AD6A-5C28869CB0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0A-4EB2-AD6A-5C28869CB0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21</c:v>
                </c:pt>
                <c:pt idx="3">
                  <c:v>21</c:v>
                </c:pt>
                <c:pt idx="6">
                  <c:v>21</c:v>
                </c:pt>
                <c:pt idx="9">
                  <c:v>21</c:v>
                </c:pt>
                <c:pt idx="12">
                  <c:v>21</c:v>
                </c:pt>
              </c:numCache>
            </c:numRef>
          </c:val>
          <c:extLst>
            <c:ext xmlns:c16="http://schemas.microsoft.com/office/drawing/2014/chart" uri="{C3380CC4-5D6E-409C-BE32-E72D297353CC}">
              <c16:uniqueId val="{00000005-E80A-4EB2-AD6A-5C28869CB0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6491</c:v>
                </c:pt>
                <c:pt idx="3">
                  <c:v>6411</c:v>
                </c:pt>
                <c:pt idx="6">
                  <c:v>6774</c:v>
                </c:pt>
                <c:pt idx="9">
                  <c:v>6452</c:v>
                </c:pt>
                <c:pt idx="12">
                  <c:v>6434</c:v>
                </c:pt>
              </c:numCache>
            </c:numRef>
          </c:val>
          <c:extLst>
            <c:ext xmlns:c16="http://schemas.microsoft.com/office/drawing/2014/chart" uri="{C3380CC4-5D6E-409C-BE32-E72D297353CC}">
              <c16:uniqueId val="{00000006-E80A-4EB2-AD6A-5C28869CB0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80A-4EB2-AD6A-5C28869CB0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18596</c:v>
                </c:pt>
                <c:pt idx="3">
                  <c:v>18326</c:v>
                </c:pt>
                <c:pt idx="6">
                  <c:v>18065</c:v>
                </c:pt>
                <c:pt idx="9">
                  <c:v>16067</c:v>
                </c:pt>
                <c:pt idx="12">
                  <c:v>14822</c:v>
                </c:pt>
              </c:numCache>
            </c:numRef>
          </c:val>
          <c:extLst>
            <c:ext xmlns:c16="http://schemas.microsoft.com/office/drawing/2014/chart" uri="{C3380CC4-5D6E-409C-BE32-E72D297353CC}">
              <c16:uniqueId val="{00000008-E80A-4EB2-AD6A-5C28869CB0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9-E80A-4EB2-AD6A-5C28869CB0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56500</c:v>
                </c:pt>
                <c:pt idx="3">
                  <c:v>61947</c:v>
                </c:pt>
                <c:pt idx="6">
                  <c:v>62070</c:v>
                </c:pt>
                <c:pt idx="9">
                  <c:v>61639</c:v>
                </c:pt>
                <c:pt idx="12">
                  <c:v>60566</c:v>
                </c:pt>
              </c:numCache>
            </c:numRef>
          </c:val>
          <c:extLst>
            <c:ext xmlns:c16="http://schemas.microsoft.com/office/drawing/2014/chart" uri="{C3380CC4-5D6E-409C-BE32-E72D297353CC}">
              <c16:uniqueId val="{0000000A-E80A-4EB2-AD6A-5C28869CB0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17007</c:v>
                </c:pt>
                <c:pt idx="2">
                  <c:v>#N/A</c:v>
                </c:pt>
                <c:pt idx="3">
                  <c:v>#N/A</c:v>
                </c:pt>
                <c:pt idx="4">
                  <c:v>19076</c:v>
                </c:pt>
                <c:pt idx="5">
                  <c:v>#N/A</c:v>
                </c:pt>
                <c:pt idx="6">
                  <c:v>#N/A</c:v>
                </c:pt>
                <c:pt idx="7">
                  <c:v>18514</c:v>
                </c:pt>
                <c:pt idx="8">
                  <c:v>#N/A</c:v>
                </c:pt>
                <c:pt idx="9">
                  <c:v>#N/A</c:v>
                </c:pt>
                <c:pt idx="10">
                  <c:v>13820</c:v>
                </c:pt>
                <c:pt idx="11">
                  <c:v>#N/A</c:v>
                </c:pt>
                <c:pt idx="12">
                  <c:v>#N/A</c:v>
                </c:pt>
                <c:pt idx="13">
                  <c:v>12506</c:v>
                </c:pt>
                <c:pt idx="14">
                  <c:v>#N/A</c:v>
                </c:pt>
              </c:numCache>
            </c:numRef>
          </c:val>
          <c:smooth val="0"/>
          <c:extLst>
            <c:ext xmlns:c16="http://schemas.microsoft.com/office/drawing/2014/chart" uri="{C3380CC4-5D6E-409C-BE32-E72D297353CC}">
              <c16:uniqueId val="{0000000B-E80A-4EB2-AD6A-5C28869CB0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4556</c:v>
                </c:pt>
                <c:pt idx="1">
                  <c:v>5645</c:v>
                </c:pt>
                <c:pt idx="2">
                  <c:v>5647</c:v>
                </c:pt>
              </c:numCache>
            </c:numRef>
          </c:val>
          <c:extLst>
            <c:ext xmlns:c16="http://schemas.microsoft.com/office/drawing/2014/chart" uri="{C3380CC4-5D6E-409C-BE32-E72D297353CC}">
              <c16:uniqueId val="{00000000-0883-443E-AE4B-60485F8EA3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2102</c:v>
                </c:pt>
                <c:pt idx="1">
                  <c:v>3314</c:v>
                </c:pt>
                <c:pt idx="2">
                  <c:v>3186</c:v>
                </c:pt>
              </c:numCache>
            </c:numRef>
          </c:val>
          <c:extLst>
            <c:ext xmlns:c16="http://schemas.microsoft.com/office/drawing/2014/chart" uri="{C3380CC4-5D6E-409C-BE32-E72D297353CC}">
              <c16:uniqueId val="{00000001-0883-443E-AE4B-60485F8EA3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4544</c:v>
                </c:pt>
                <c:pt idx="1">
                  <c:v>4495</c:v>
                </c:pt>
                <c:pt idx="2">
                  <c:v>5033</c:v>
                </c:pt>
              </c:numCache>
            </c:numRef>
          </c:val>
          <c:extLst>
            <c:ext xmlns:c16="http://schemas.microsoft.com/office/drawing/2014/chart" uri="{C3380CC4-5D6E-409C-BE32-E72D297353CC}">
              <c16:uniqueId val="{00000002-0883-443E-AE4B-60485F8EA3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solidFill>
                <a:schemeClr val="tx1"/>
              </a:solidFill>
              <a:latin typeface="ＭＳ ゴシック" pitchFamily="49" charset="-128"/>
              <a:ea typeface="ＭＳ ゴシック" pitchFamily="49" charset="-128"/>
            </a:rPr>
            <a:t>災害復旧費等に係る基準財政需要額が増加したものの、合併特例債等の元利償還金が、</a:t>
          </a:r>
          <a:r>
            <a:rPr kumimoji="1" lang="en-US" altLang="ja-JP" sz="1200">
              <a:solidFill>
                <a:schemeClr val="tx1"/>
              </a:solidFill>
              <a:latin typeface="ＭＳ ゴシック" pitchFamily="49" charset="-128"/>
              <a:ea typeface="ＭＳ ゴシック" pitchFamily="49" charset="-128"/>
            </a:rPr>
            <a:t>426</a:t>
          </a:r>
          <a:r>
            <a:rPr kumimoji="1" lang="ja-JP" altLang="en-US" sz="1200">
              <a:solidFill>
                <a:schemeClr val="tx1"/>
              </a:solidFill>
              <a:latin typeface="ＭＳ ゴシック" pitchFamily="49" charset="-128"/>
              <a:ea typeface="ＭＳ ゴシック" pitchFamily="49" charset="-128"/>
            </a:rPr>
            <a:t>百万円増加した結果等により、実質公債費比率の分子は</a:t>
          </a:r>
          <a:r>
            <a:rPr kumimoji="1" lang="en-US" altLang="ja-JP" sz="1200">
              <a:solidFill>
                <a:schemeClr val="tx1"/>
              </a:solidFill>
              <a:latin typeface="ＭＳ ゴシック" pitchFamily="49" charset="-128"/>
              <a:ea typeface="ＭＳ ゴシック" pitchFamily="49" charset="-128"/>
            </a:rPr>
            <a:t>241</a:t>
          </a:r>
          <a:r>
            <a:rPr kumimoji="1" lang="ja-JP" altLang="en-US" sz="1200">
              <a:solidFill>
                <a:schemeClr val="tx1"/>
              </a:solidFill>
              <a:latin typeface="ＭＳ ゴシック" pitchFamily="49" charset="-128"/>
              <a:ea typeface="ＭＳ ゴシック" pitchFamily="49" charset="-128"/>
            </a:rPr>
            <a:t>百万円増加している。</a:t>
          </a:r>
        </a:p>
        <a:p>
          <a:r>
            <a:rPr kumimoji="1" lang="ja-JP" altLang="en-US" sz="1200">
              <a:solidFill>
                <a:schemeClr val="tx1"/>
              </a:solidFill>
              <a:latin typeface="ＭＳ ゴシック" pitchFamily="49" charset="-128"/>
              <a:ea typeface="ＭＳ ゴシック" pitchFamily="49" charset="-128"/>
            </a:rPr>
            <a:t>　今後についても、近年のごみ処理施設の改修や学校施設の長寿命化改修等の大型事業の実施に伴い借り入れた合併特例債等の地方債の償還が本格化することに加え、さらに（仮称）東部給食センターの整備等の大型事業の実施に伴う地方債の借入を予定しており、実施方法や事業規模の精査により、経費削減に努め、市債借入額の抑制を図るとともに、合併特例債の発行期限が令和</a:t>
          </a:r>
          <a:r>
            <a:rPr kumimoji="1" lang="en-US" altLang="ja-JP" sz="1200">
              <a:solidFill>
                <a:schemeClr val="tx1"/>
              </a:solidFill>
              <a:latin typeface="ＭＳ ゴシック" pitchFamily="49" charset="-128"/>
              <a:ea typeface="ＭＳ ゴシック" pitchFamily="49" charset="-128"/>
            </a:rPr>
            <a:t>6</a:t>
          </a:r>
          <a:r>
            <a:rPr kumimoji="1" lang="ja-JP" altLang="en-US" sz="1200">
              <a:solidFill>
                <a:schemeClr val="tx1"/>
              </a:solidFill>
              <a:latin typeface="ＭＳ ゴシック" pitchFamily="49" charset="-128"/>
              <a:ea typeface="ＭＳ ゴシック" pitchFamily="49" charset="-128"/>
            </a:rPr>
            <a:t>年度で終了となることから、これらの財源確保についても課</a:t>
          </a:r>
          <a:r>
            <a:rPr kumimoji="1" lang="ja-JP" altLang="en-US" sz="1200">
              <a:latin typeface="ＭＳ ゴシック" pitchFamily="49" charset="-128"/>
              <a:ea typeface="ＭＳ ゴシック" pitchFamily="49" charset="-128"/>
            </a:rPr>
            <a:t>題となる。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ごみ処理施設の改修等大規模事業の実施により、合併特例債の現在高は増加となったものの、臨時財政対策債等の減により、地方債現在高が</a:t>
          </a:r>
          <a:r>
            <a:rPr kumimoji="1" lang="en-US" altLang="ja-JP" sz="1400">
              <a:solidFill>
                <a:schemeClr val="tx1"/>
              </a:solidFill>
              <a:latin typeface="ＭＳ ゴシック" pitchFamily="49" charset="-128"/>
              <a:ea typeface="ＭＳ ゴシック" pitchFamily="49" charset="-128"/>
            </a:rPr>
            <a:t>1,073</a:t>
          </a:r>
          <a:r>
            <a:rPr kumimoji="1" lang="ja-JP" altLang="en-US" sz="1400">
              <a:solidFill>
                <a:schemeClr val="tx1"/>
              </a:solidFill>
              <a:latin typeface="ＭＳ ゴシック" pitchFamily="49" charset="-128"/>
              <a:ea typeface="ＭＳ ゴシック" pitchFamily="49" charset="-128"/>
            </a:rPr>
            <a:t>百万円減少したことに加え、公共下水道事業会計における公営企業債の一部償還完了による公営企業債等の市債残高減少に伴い、公営企業等繰入見込額が</a:t>
          </a:r>
          <a:r>
            <a:rPr kumimoji="1" lang="en-US" altLang="ja-JP" sz="1400">
              <a:solidFill>
                <a:schemeClr val="tx1"/>
              </a:solidFill>
              <a:latin typeface="ＭＳ ゴシック" pitchFamily="49" charset="-128"/>
              <a:ea typeface="ＭＳ ゴシック" pitchFamily="49" charset="-128"/>
            </a:rPr>
            <a:t>1,245</a:t>
          </a:r>
          <a:r>
            <a:rPr kumimoji="1" lang="ja-JP" altLang="en-US" sz="1400">
              <a:solidFill>
                <a:schemeClr val="tx1"/>
              </a:solidFill>
              <a:latin typeface="ＭＳ ゴシック" pitchFamily="49" charset="-128"/>
              <a:ea typeface="ＭＳ ゴシック" pitchFamily="49" charset="-128"/>
            </a:rPr>
            <a:t>百万円減少したこと等により、昨年度と比較して将来負担比率の分子は</a:t>
          </a:r>
          <a:r>
            <a:rPr kumimoji="1" lang="en-US" altLang="ja-JP" sz="1400">
              <a:solidFill>
                <a:schemeClr val="tx1"/>
              </a:solidFill>
              <a:latin typeface="ＭＳ ゴシック" pitchFamily="49" charset="-128"/>
              <a:ea typeface="ＭＳ ゴシック" pitchFamily="49" charset="-128"/>
            </a:rPr>
            <a:t>1,314</a:t>
          </a:r>
          <a:r>
            <a:rPr kumimoji="1" lang="ja-JP" altLang="en-US" sz="1400">
              <a:solidFill>
                <a:schemeClr val="tx1"/>
              </a:solidFill>
              <a:latin typeface="ＭＳ ゴシック" pitchFamily="49" charset="-128"/>
              <a:ea typeface="ＭＳ ゴシック" pitchFamily="49" charset="-128"/>
            </a:rPr>
            <a:t>百万円減少している。また、地方債及び公営企業債の残高が減少したことにより、基準財政需要額算入見込額が</a:t>
          </a:r>
          <a:r>
            <a:rPr kumimoji="1" lang="en-US" altLang="ja-JP" sz="1400">
              <a:solidFill>
                <a:schemeClr val="tx1"/>
              </a:solidFill>
              <a:latin typeface="ＭＳ ゴシック" pitchFamily="49" charset="-128"/>
              <a:ea typeface="ＭＳ ゴシック" pitchFamily="49" charset="-128"/>
            </a:rPr>
            <a:t>967</a:t>
          </a:r>
          <a:r>
            <a:rPr kumimoji="1" lang="ja-JP" altLang="en-US" sz="1400">
              <a:solidFill>
                <a:schemeClr val="tx1"/>
              </a:solidFill>
              <a:latin typeface="ＭＳ ゴシック" pitchFamily="49" charset="-128"/>
              <a:ea typeface="ＭＳ ゴシック" pitchFamily="49" charset="-128"/>
            </a:rPr>
            <a:t>百万円減少している。</a:t>
          </a:r>
        </a:p>
        <a:p>
          <a:r>
            <a:rPr kumimoji="1" lang="ja-JP" altLang="en-US" sz="1400">
              <a:solidFill>
                <a:schemeClr val="tx1"/>
              </a:solidFill>
              <a:latin typeface="ＭＳ ゴシック" pitchFamily="49" charset="-128"/>
              <a:ea typeface="ＭＳ ゴシック" pitchFamily="49" charset="-128"/>
            </a:rPr>
            <a:t>　しかし、今後、（仮称）東部給食センターの整備等の大型事業の実施に伴う地方債の借入が見込まれていることから、事業実施方法や事業規模の精査により、地方債借入額の抑制を図る必要がある。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愛媛県西条市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つを合わせた基金残高は約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百万円と前年同比で約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百万円の減少となっている。また、福祉基金、水産資源育成基金は、それぞれ事業実施に伴い基金を取り崩したことから基金残高は減少している。一方、公共施設再編整備基金として新規に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百万円を積み立てた。この結果、基金全体では約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年度においては、公共施設再編整備基金の造成等により、基金全体としての残高は増加した。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ごみ処理施設の改修や学校施設の長寿命化改修等に伴い借り入れた合併特例債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の償還が本格化し、公債費の増加が見込まれることから、安定的な財政運営を図るため、減債基金の積み立てや取り崩しにより、公債費負担増加の抑制を図っていくほか、公共施設再編整備基金を活用し、施設の適正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・合併振興基金：本市における市民の連帯の強化及び地域振興に要する経費。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・公共施設再編整備基金：公共施設等の再編整備、除却等に要する経費。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・福祉基金：高齢者等の社会参加の促進及び、保健福祉の増進を図る事業に要する経費。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・森林整備基金：森林環境譲与税を原資とし、森林整備の推進等に要する経費。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・水産資源育成基金：東部臨海土地造成事業に伴う水産資源育成事業に要する経費。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・合併振興基金：利子の積み立てによる増加。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・公共施設再編整備基金：公共施設マネジメントの推進を図るため令和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年度に造成。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・福祉基金：シルバーカー購入費補助金、タクシー利用助成などの社会福祉基金事業実施による減少。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・森林整備基金：積み立てによる増加。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・水産資源育成基金：ひうち地域で放流するクルマエビ等種苗購入費等による減少。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カ年で積立限度額の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を積み立てた。今後は、積立の財源として借り入れた合併特例債の償還が完了した額に限り、活用が可能とされていることから、市民の連帯の強化及び地域振興に要する経費に充当していく見込み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・公共施設再編整備基金：公共施設の適正配置と有効活用に向けた取り組みを進めるため、公共施設の再編整備、除却等に要する経費に充当する見込みとなっている。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・福祉基金：福祉基金事業の財源とするため毎年度取り崩し予定。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・水産資源育成基金：ひうち地域で実施する漁業振興対策事業の財源とするため毎年度取り崩し予定。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一般会計の財源不足に対応するため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不足の備えや、災害等により生じる予期せぬ支出・減収に充てるための財源ともなることから、一定額の確保が必要であり、歳入水準に見合った歳出構造への転換を図るなど、残高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庁舎整備に係る元利償還金等市債償還の財源として約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今後の公債費負担増加の抑制を図るため、毎年度増加分の一定額を取り崩しにより対応していく。また、安定的な財政運営を図るため、追加の積み立ても検討していきたい。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CB0759A-CB74-4603-BF01-FCF15DEE00C8}"/>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8999B14-13B6-4D13-A16E-D63CDBDC7413}"/>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575F6A3-1CCF-488E-876B-A9DF20A280CD}"/>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758BBB0-CF09-4AFF-A65B-5C6BB58FD59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220C779-965A-4BAB-99DA-ACC6FF7A5D58}"/>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4E71A1C-0287-4706-8C2B-316E8D9BEF85}"/>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1961A30-695D-4938-95F4-F8B3E49D772D}"/>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FBEB2E2-E987-4F7E-B40E-C5A9043C200C}"/>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9FE26E6-01D9-42AD-99AD-C955C8ED046C}"/>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7BFB290-89BF-4864-920B-6D4916285338}"/>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105,616
104,214
510.04
59,447,456
55,253,057
3,996,649
28,883,930
60,566,035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7EBE880-E31D-4C06-95AE-287920E4C75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91BF13E-3C4A-4507-B016-8302C93276A3}"/>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62BAEFA-8C62-403D-B74B-78CD696B3733}"/>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483D1DD-97C4-47C7-A9DE-6425E6B39A9A}"/>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0064B6A-2C1A-4112-993B-EA602A9D9B9A}"/>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CD4189A-C339-45DE-B3A8-68BA4057F645}"/>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5F74216-A4BF-43B0-B4FF-3842C9D66D69}"/>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D55292E-1429-4DDC-BA1B-FEF3ABD9738F}"/>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B64DE9C-9BB7-4D29-8BCF-A5D030ECB327}"/>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3DB8E5D-3403-405C-B6BE-2F6D7A015E98}"/>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F41A778-B3CC-4FCD-8A85-750CCCB33D18}"/>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D70AA1E-D942-4772-B7A6-EC2A99B0009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1407E7B-D0FF-4DE1-997F-1375CB8F82CA}"/>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6CF7482-DBF1-4E8A-AD3C-B27C7A7ADEBA}"/>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C89127D-27E2-4452-AB79-46EAD67B314B}"/>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76E01E9-D510-4048-9EBE-10928A23B1AF}"/>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6671532-2C07-4D03-9F67-237D4383CEED}"/>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5C8BFE4-13CD-400D-BDF7-911BACF77F08}"/>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EE836CF-F888-4D9E-8568-F5819D16C7C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36B8FD5-CD26-4C7E-B35A-A7E51AC179E1}"/>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C86DFDC-7E52-4BC6-966E-93FE2DC64C6C}"/>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1D304CA-2A55-4566-AC31-ADCB78962D8D}"/>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D352392-3D5D-443D-839B-76F9C8B85A66}"/>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1D733A9-D3D2-409C-83B6-45C3074CA4FF}"/>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0B9EF3A-D0B0-47DE-8737-F72F73B96457}"/>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6B6E4E4-ED45-4A05-BAD4-363E72CF08C3}"/>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E73C3D0-EDC1-4183-BF4B-2254C4C87F0E}"/>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E608C42-7741-44CA-82BC-491FD5A8AD03}"/>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EC33078-31AA-40D0-8196-C72449AC229A}"/>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4A90882-D45B-48A7-8D4B-D12BA7CB18E4}"/>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A639FA5-F656-400D-B3CD-E408449E5683}"/>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07848DF-1FA0-4251-94BE-2A9B39CC08BE}"/>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8A1AB71-1A0E-4D8D-8C7E-FF11746871BF}"/>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9C1134E-8B2B-493B-B4BD-34ACF974612F}"/>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B619B40-7C58-47CC-AF72-171E6914EE96}"/>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71EB09D-B998-41E8-9A00-25F7C7824B37}"/>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1BAACA1-2499-4D46-B655-426C09D95FF1}"/>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税収の増等により基準財政収入額は増加したものの、</a:t>
          </a:r>
          <a:r>
            <a:rPr kumimoji="1" lang="ja-JP" altLang="en-US" sz="1100">
              <a:solidFill>
                <a:schemeClr val="tx1"/>
              </a:solidFill>
              <a:effectLst/>
              <a:latin typeface="+mn-lt"/>
              <a:ea typeface="+mn-ea"/>
              <a:cs typeface="+mn-cs"/>
            </a:rPr>
            <a:t>学校空調設備整備事業等</a:t>
          </a:r>
          <a:r>
            <a:rPr kumimoji="1" lang="ja-JP" altLang="ja-JP" sz="1100">
              <a:solidFill>
                <a:schemeClr val="dk1"/>
              </a:solidFill>
              <a:effectLst/>
              <a:latin typeface="+mn-lt"/>
              <a:ea typeface="+mn-ea"/>
              <a:cs typeface="+mn-cs"/>
            </a:rPr>
            <a:t>の実施に伴い借り入れた市債の償還が本格化してきたことなどにより基準財政需要額が増加したことから、前年度比</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ポイント悪化している。</a:t>
          </a:r>
          <a:endParaRPr lang="ja-JP" altLang="ja-JP" sz="1400">
            <a:effectLst/>
          </a:endParaRPr>
        </a:p>
        <a:p>
          <a:r>
            <a:rPr kumimoji="1" lang="ja-JP" altLang="ja-JP" sz="1100">
              <a:solidFill>
                <a:schemeClr val="dk1"/>
              </a:solidFill>
              <a:effectLst/>
              <a:latin typeface="+mn-lt"/>
              <a:ea typeface="+mn-ea"/>
              <a:cs typeface="+mn-cs"/>
            </a:rPr>
            <a:t>　現状、全国及び愛媛県の平均より良い状況ではあるものの、類似団体平均よりは悪い状況にあり、今後、人口減少等により税収等の増加は見込みにくいことから、事業の選択と集中による歳入水準に見合った歳出構造への転換に向けた歳出改革を継続していく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2F7DA43-C8CE-41A6-BF70-7EAF47C40165}"/>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2BBB7CB6-B45C-470C-89B6-B8A4BB59623E}"/>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1077B4B2-C8B8-4445-B55F-AF4D091D3849}"/>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FCE17EA9-F806-4651-9955-8747E31BB20B}"/>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CBFDF3-FDA6-482B-A775-C31040E56F63}"/>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3832F8F4-7E6D-44E7-835D-C61627691912}"/>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AB46CCD5-641C-48AF-9C1E-787CF8EEB6FE}"/>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96A4493E-876B-4012-8B01-F7F4BBB882BB}"/>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DD1EF378-B6BF-4EB4-86B0-D5F8B8B0CA0F}"/>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850A7E4E-0C4D-4569-BB37-C4AE511551F6}"/>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A13ADD7C-2034-434A-800D-DA2122861C96}"/>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E0CD1E08-3EC9-4DE7-A2EA-A99B7789FDFC}"/>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544A2F09-9E2F-4748-A0F1-BA83478F2F27}"/>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149B2882-E3E7-4C26-BFB9-CD5AC4C20782}"/>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A4B518FF-1CEC-452E-A751-DDA897012506}"/>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B0973ED5-5A05-4E13-9556-D81C4566D13E}"/>
            </a:ext>
          </a:extLst>
        </xdr:cNvPr>
        <xdr:cNvCxnSpPr/>
      </xdr:nvCxnSpPr>
      <xdr:spPr>
        <a:xfrm flipV="1">
          <a:off x="4514850" y="5926667"/>
          <a:ext cx="0" cy="1534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64D1E149-F86F-4A36-B0AB-02890DEF8F5A}"/>
            </a:ext>
          </a:extLst>
        </xdr:cNvPr>
        <xdr:cNvSpPr txBox="1"/>
      </xdr:nvSpPr>
      <xdr:spPr>
        <a:xfrm>
          <a:off x="4584700" y="743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1C5313FD-CE9B-461E-B20C-CB2F6A2A98AE}"/>
            </a:ext>
          </a:extLst>
        </xdr:cNvPr>
        <xdr:cNvCxnSpPr/>
      </xdr:nvCxnSpPr>
      <xdr:spPr>
        <a:xfrm>
          <a:off x="4425950" y="74608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E2A8CEB-C378-4386-BC2E-8BD9E62E2E59}"/>
            </a:ext>
          </a:extLst>
        </xdr:cNvPr>
        <xdr:cNvSpPr txBox="1"/>
      </xdr:nvSpPr>
      <xdr:spPr>
        <a:xfrm>
          <a:off x="4584700" y="567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17D7328C-5B06-4F5E-87A4-A741CD590FD5}"/>
            </a:ext>
          </a:extLst>
        </xdr:cNvPr>
        <xdr:cNvCxnSpPr/>
      </xdr:nvCxnSpPr>
      <xdr:spPr>
        <a:xfrm>
          <a:off x="4425950" y="5926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125942</xdr:rowOff>
    </xdr:to>
    <xdr:cxnSp macro="">
      <xdr:nvCxnSpPr>
        <xdr:cNvPr id="69" name="直線コネクタ 68">
          <a:extLst>
            <a:ext uri="{FF2B5EF4-FFF2-40B4-BE49-F238E27FC236}">
              <a16:creationId xmlns:a16="http://schemas.microsoft.com/office/drawing/2014/main" id="{A2F17C26-F291-4CA2-A989-38ADBC51DE25}"/>
            </a:ext>
          </a:extLst>
        </xdr:cNvPr>
        <xdr:cNvCxnSpPr/>
      </xdr:nvCxnSpPr>
      <xdr:spPr>
        <a:xfrm>
          <a:off x="3752850" y="7146713"/>
          <a:ext cx="762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4D7F177A-1680-4811-8646-6F9BAAEFC17B}"/>
            </a:ext>
          </a:extLst>
        </xdr:cNvPr>
        <xdr:cNvSpPr txBox="1"/>
      </xdr:nvSpPr>
      <xdr:spPr>
        <a:xfrm>
          <a:off x="4584700" y="6691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E06E9C20-8F4C-4BF3-8821-116ADBA49681}"/>
            </a:ext>
          </a:extLst>
        </xdr:cNvPr>
        <xdr:cNvSpPr/>
      </xdr:nvSpPr>
      <xdr:spPr>
        <a:xfrm>
          <a:off x="4464050" y="6842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235AB7DA-4AF3-45FE-B0AE-21894BC03CAA}"/>
            </a:ext>
          </a:extLst>
        </xdr:cNvPr>
        <xdr:cNvCxnSpPr/>
      </xdr:nvCxnSpPr>
      <xdr:spPr>
        <a:xfrm>
          <a:off x="2940050" y="7086388"/>
          <a:ext cx="8128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366FC7BB-AAD5-4055-B1DB-946AD71A935C}"/>
            </a:ext>
          </a:extLst>
        </xdr:cNvPr>
        <xdr:cNvSpPr/>
      </xdr:nvSpPr>
      <xdr:spPr>
        <a:xfrm>
          <a:off x="3702050" y="68220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9139F17E-EEEF-4FEF-BCD8-CD58A0607446}"/>
            </a:ext>
          </a:extLst>
        </xdr:cNvPr>
        <xdr:cNvSpPr txBox="1"/>
      </xdr:nvSpPr>
      <xdr:spPr>
        <a:xfrm>
          <a:off x="3409950" y="6594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45508</xdr:rowOff>
    </xdr:to>
    <xdr:cxnSp macro="">
      <xdr:nvCxnSpPr>
        <xdr:cNvPr id="75" name="直線コネクタ 74">
          <a:extLst>
            <a:ext uri="{FF2B5EF4-FFF2-40B4-BE49-F238E27FC236}">
              <a16:creationId xmlns:a16="http://schemas.microsoft.com/office/drawing/2014/main" id="{88BAAAF5-8410-46A6-ADDD-E8764829999B}"/>
            </a:ext>
          </a:extLst>
        </xdr:cNvPr>
        <xdr:cNvCxnSpPr/>
      </xdr:nvCxnSpPr>
      <xdr:spPr>
        <a:xfrm>
          <a:off x="2127250" y="708638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27DCEAD6-ED15-4832-A07C-0C91C9C77E77}"/>
            </a:ext>
          </a:extLst>
        </xdr:cNvPr>
        <xdr:cNvSpPr/>
      </xdr:nvSpPr>
      <xdr:spPr>
        <a:xfrm>
          <a:off x="2889250" y="709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id="{5B9DE151-B787-49A4-A73A-75BEF8EE9326}"/>
            </a:ext>
          </a:extLst>
        </xdr:cNvPr>
        <xdr:cNvSpPr txBox="1"/>
      </xdr:nvSpPr>
      <xdr:spPr>
        <a:xfrm>
          <a:off x="2597150" y="718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45508</xdr:rowOff>
    </xdr:to>
    <xdr:cxnSp macro="">
      <xdr:nvCxnSpPr>
        <xdr:cNvPr id="78" name="直線コネクタ 77">
          <a:extLst>
            <a:ext uri="{FF2B5EF4-FFF2-40B4-BE49-F238E27FC236}">
              <a16:creationId xmlns:a16="http://schemas.microsoft.com/office/drawing/2014/main" id="{D5081FED-74AC-4B74-B620-B968AF15020E}"/>
            </a:ext>
          </a:extLst>
        </xdr:cNvPr>
        <xdr:cNvCxnSpPr/>
      </xdr:nvCxnSpPr>
      <xdr:spPr>
        <a:xfrm>
          <a:off x="1333500" y="7046172"/>
          <a:ext cx="79375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C8309DE5-8702-47B3-BF80-D15E0C3E31B3}"/>
            </a:ext>
          </a:extLst>
        </xdr:cNvPr>
        <xdr:cNvSpPr/>
      </xdr:nvSpPr>
      <xdr:spPr>
        <a:xfrm>
          <a:off x="2095500" y="713613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E299D75-05E2-40FB-B68E-3725903FDC42}"/>
            </a:ext>
          </a:extLst>
        </xdr:cNvPr>
        <xdr:cNvSpPr txBox="1"/>
      </xdr:nvSpPr>
      <xdr:spPr>
        <a:xfrm>
          <a:off x="1784350" y="721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DDD963A3-7CA4-4F9F-BE09-0BFB142B797B}"/>
            </a:ext>
          </a:extLst>
        </xdr:cNvPr>
        <xdr:cNvSpPr/>
      </xdr:nvSpPr>
      <xdr:spPr>
        <a:xfrm>
          <a:off x="1282700" y="713613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69B52FF1-E6A5-4334-B563-33EF9885A391}"/>
            </a:ext>
          </a:extLst>
        </xdr:cNvPr>
        <xdr:cNvSpPr txBox="1"/>
      </xdr:nvSpPr>
      <xdr:spPr>
        <a:xfrm>
          <a:off x="971550" y="721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870D627-B0FE-48B8-8F50-8346F67BA4EC}"/>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A13D1DE-B83F-4E74-8EDD-44B13757067A}"/>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D4AAC3F-2469-4C00-8DAE-9B563AEB8BE5}"/>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815F645-A6EC-432F-A4D8-2CB927DEA1B3}"/>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D3D46D5F-FC72-4E84-9D10-D5FDFF4D3D99}"/>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a:extLst>
            <a:ext uri="{FF2B5EF4-FFF2-40B4-BE49-F238E27FC236}">
              <a16:creationId xmlns:a16="http://schemas.microsoft.com/office/drawing/2014/main" id="{13130A3E-185E-4E98-B6F3-B2C73957E9D3}"/>
            </a:ext>
          </a:extLst>
        </xdr:cNvPr>
        <xdr:cNvSpPr/>
      </xdr:nvSpPr>
      <xdr:spPr>
        <a:xfrm>
          <a:off x="4464050" y="71160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a:extLst>
            <a:ext uri="{FF2B5EF4-FFF2-40B4-BE49-F238E27FC236}">
              <a16:creationId xmlns:a16="http://schemas.microsoft.com/office/drawing/2014/main" id="{82C0897B-4F6D-419E-9F54-4A9A528A4D7A}"/>
            </a:ext>
          </a:extLst>
        </xdr:cNvPr>
        <xdr:cNvSpPr txBox="1"/>
      </xdr:nvSpPr>
      <xdr:spPr>
        <a:xfrm>
          <a:off x="4584700" y="708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58191A89-1E28-455C-B123-78383A154289}"/>
            </a:ext>
          </a:extLst>
        </xdr:cNvPr>
        <xdr:cNvSpPr/>
      </xdr:nvSpPr>
      <xdr:spPr>
        <a:xfrm>
          <a:off x="3702050" y="70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a:extLst>
            <a:ext uri="{FF2B5EF4-FFF2-40B4-BE49-F238E27FC236}">
              <a16:creationId xmlns:a16="http://schemas.microsoft.com/office/drawing/2014/main" id="{5E2FA372-64F7-4C81-84E9-1F522B413795}"/>
            </a:ext>
          </a:extLst>
        </xdr:cNvPr>
        <xdr:cNvSpPr txBox="1"/>
      </xdr:nvSpPr>
      <xdr:spPr>
        <a:xfrm>
          <a:off x="3409950" y="7182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a:extLst>
            <a:ext uri="{FF2B5EF4-FFF2-40B4-BE49-F238E27FC236}">
              <a16:creationId xmlns:a16="http://schemas.microsoft.com/office/drawing/2014/main" id="{0B19916F-4055-4E0E-A943-50FC72917D7D}"/>
            </a:ext>
          </a:extLst>
        </xdr:cNvPr>
        <xdr:cNvSpPr/>
      </xdr:nvSpPr>
      <xdr:spPr>
        <a:xfrm>
          <a:off x="2889250" y="7039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3" name="テキスト ボックス 92">
          <a:extLst>
            <a:ext uri="{FF2B5EF4-FFF2-40B4-BE49-F238E27FC236}">
              <a16:creationId xmlns:a16="http://schemas.microsoft.com/office/drawing/2014/main" id="{D1EAFFE7-11E9-4C8C-B7FD-6138C107BAF2}"/>
            </a:ext>
          </a:extLst>
        </xdr:cNvPr>
        <xdr:cNvSpPr txBox="1"/>
      </xdr:nvSpPr>
      <xdr:spPr>
        <a:xfrm>
          <a:off x="2597150" y="681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a:extLst>
            <a:ext uri="{FF2B5EF4-FFF2-40B4-BE49-F238E27FC236}">
              <a16:creationId xmlns:a16="http://schemas.microsoft.com/office/drawing/2014/main" id="{37CC8D6D-6C5D-466F-8396-4FF8F705D8ED}"/>
            </a:ext>
          </a:extLst>
        </xdr:cNvPr>
        <xdr:cNvSpPr/>
      </xdr:nvSpPr>
      <xdr:spPr>
        <a:xfrm>
          <a:off x="2095500" y="703939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5" name="テキスト ボックス 94">
          <a:extLst>
            <a:ext uri="{FF2B5EF4-FFF2-40B4-BE49-F238E27FC236}">
              <a16:creationId xmlns:a16="http://schemas.microsoft.com/office/drawing/2014/main" id="{A5549C4E-CE8B-4893-B103-0D714647D39E}"/>
            </a:ext>
          </a:extLst>
        </xdr:cNvPr>
        <xdr:cNvSpPr txBox="1"/>
      </xdr:nvSpPr>
      <xdr:spPr>
        <a:xfrm>
          <a:off x="1784350" y="681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a:extLst>
            <a:ext uri="{FF2B5EF4-FFF2-40B4-BE49-F238E27FC236}">
              <a16:creationId xmlns:a16="http://schemas.microsoft.com/office/drawing/2014/main" id="{D05B2EAF-7AEA-450B-A056-EF2FC10A6B27}"/>
            </a:ext>
          </a:extLst>
        </xdr:cNvPr>
        <xdr:cNvSpPr/>
      </xdr:nvSpPr>
      <xdr:spPr>
        <a:xfrm>
          <a:off x="1282700" y="699918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97" name="テキスト ボックス 96">
          <a:extLst>
            <a:ext uri="{FF2B5EF4-FFF2-40B4-BE49-F238E27FC236}">
              <a16:creationId xmlns:a16="http://schemas.microsoft.com/office/drawing/2014/main" id="{AC9DBDF8-AA18-451B-91FA-08C998C2FBB2}"/>
            </a:ext>
          </a:extLst>
        </xdr:cNvPr>
        <xdr:cNvSpPr txBox="1"/>
      </xdr:nvSpPr>
      <xdr:spPr>
        <a:xfrm>
          <a:off x="971550" y="67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B516DB8F-58C5-4DF8-8F17-9CE505663A3B}"/>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A907A0EC-9B86-4223-980B-EFEE409C4288}"/>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CBC76362-55E5-4832-9ABA-896D0F291A2E}"/>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52DF1CB2-3D55-4D65-A1D4-F519A041333F}"/>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C1BFD99A-8BBC-4471-9DA9-5F390DEE8F82}"/>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B3C391D3-78A6-450D-A270-4F46D889AC74}"/>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AB97DA8A-6B37-4538-BA60-7960F087D9F5}"/>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165EC8AF-E41C-4EE1-9F93-C0BE0A492F78}"/>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C7673A5D-E947-4D0F-AF8A-72F4F6CCBB22}"/>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5987DA46-F3DA-4B27-BE5A-0D32A3A2FB4B}"/>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7A8643B3-CA55-434D-A9C9-75CC4B5972D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98414DA5-36E8-4D3E-BBF3-4D037658F20D}"/>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5AE51B65-9B3B-4A86-B38C-34CC5BC6910C}"/>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入では、地方消費税交付金等が増加したものの、臨時財政対策債や地方特例交付金等が減少したことに加え、歳出では、繰出金が減少したものの公債費や物件費が増加したことから、経常収支比率は前年度から</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ポイント悪化している。</a:t>
          </a:r>
          <a:endParaRPr lang="ja-JP" altLang="ja-JP" sz="1400">
            <a:effectLst/>
          </a:endParaRPr>
        </a:p>
        <a:p>
          <a:r>
            <a:rPr kumimoji="1" lang="ja-JP" altLang="ja-JP" sz="1100">
              <a:solidFill>
                <a:schemeClr val="dk1"/>
              </a:solidFill>
              <a:effectLst/>
              <a:latin typeface="+mn-lt"/>
              <a:ea typeface="+mn-ea"/>
              <a:cs typeface="+mn-cs"/>
            </a:rPr>
            <a:t>　今後、市税等の経常一般財源の増加は見込みがたい一方、扶助費や維持補修費、公債費等経常経費の増加が見込まれることから、公共施設マネジメントの推進や使用料・手数料の見直しによる受益者負担の適正化による財政構造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A758A01D-9F07-4B67-9264-DC2275DA02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FCC1BC0E-26C3-4804-AC64-1A7C847EF2A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79E0CBAD-E46F-4811-BAF4-7278ABDCB741}"/>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50F95301-2CCE-4B4A-AB14-0EBA0C4C7269}"/>
            </a:ext>
          </a:extLst>
        </xdr:cNvPr>
        <xdr:cNvCxnSpPr/>
      </xdr:nvCxnSpPr>
      <xdr:spPr>
        <a:xfrm>
          <a:off x="704850" y="111467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3E437B1F-214C-498D-8CC6-8BA8EDA1F082}"/>
            </a:ext>
          </a:extLst>
        </xdr:cNvPr>
        <xdr:cNvSpPr txBox="1"/>
      </xdr:nvSpPr>
      <xdr:spPr>
        <a:xfrm>
          <a:off x="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BAD43039-AE3A-46DD-9B63-EFF0B9EC106D}"/>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8EBC3266-553C-451B-AAA6-E30B217601B1}"/>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5C1A613D-BFA0-4249-B584-B53DF04FC72B}"/>
            </a:ext>
          </a:extLst>
        </xdr:cNvPr>
        <xdr:cNvCxnSpPr/>
      </xdr:nvCxnSpPr>
      <xdr:spPr>
        <a:xfrm>
          <a:off x="704850" y="99669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4E10ECE5-EE5B-4A97-9D8B-10ABCFED969A}"/>
            </a:ext>
          </a:extLst>
        </xdr:cNvPr>
        <xdr:cNvSpPr txBox="1"/>
      </xdr:nvSpPr>
      <xdr:spPr>
        <a:xfrm>
          <a:off x="0" y="982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AC7D70C8-63B9-4322-B9D6-70F0B961AD21}"/>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CC13697D-8B15-4A03-93D9-F0EA3EED4A6E}"/>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37B3E88A-4594-4585-9DF9-9AE7C5175272}"/>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438F112C-2D97-4425-AE6B-C55126E6DB95}"/>
            </a:ext>
          </a:extLst>
        </xdr:cNvPr>
        <xdr:cNvCxnSpPr/>
      </xdr:nvCxnSpPr>
      <xdr:spPr>
        <a:xfrm flipV="1">
          <a:off x="4514850" y="10003155"/>
          <a:ext cx="0" cy="1209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4B690198-E30B-4984-B792-E01801ABB4C1}"/>
            </a:ext>
          </a:extLst>
        </xdr:cNvPr>
        <xdr:cNvSpPr txBox="1"/>
      </xdr:nvSpPr>
      <xdr:spPr>
        <a:xfrm>
          <a:off x="4584700" y="1118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F808A62F-5FF5-44E1-88E1-93EB30E592EE}"/>
            </a:ext>
          </a:extLst>
        </xdr:cNvPr>
        <xdr:cNvCxnSpPr/>
      </xdr:nvCxnSpPr>
      <xdr:spPr>
        <a:xfrm>
          <a:off x="4425950" y="112131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a:extLst>
            <a:ext uri="{FF2B5EF4-FFF2-40B4-BE49-F238E27FC236}">
              <a16:creationId xmlns:a16="http://schemas.microsoft.com/office/drawing/2014/main" id="{DD39ABC0-5231-496B-9616-08F68F26D6DB}"/>
            </a:ext>
          </a:extLst>
        </xdr:cNvPr>
        <xdr:cNvSpPr txBox="1"/>
      </xdr:nvSpPr>
      <xdr:spPr>
        <a:xfrm>
          <a:off x="4584700" y="975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a:extLst>
            <a:ext uri="{FF2B5EF4-FFF2-40B4-BE49-F238E27FC236}">
              <a16:creationId xmlns:a16="http://schemas.microsoft.com/office/drawing/2014/main" id="{C8AE0A34-FD6C-435A-B17F-AAA8F8330D49}"/>
            </a:ext>
          </a:extLst>
        </xdr:cNvPr>
        <xdr:cNvCxnSpPr/>
      </xdr:nvCxnSpPr>
      <xdr:spPr>
        <a:xfrm>
          <a:off x="4425950" y="100031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62</xdr:row>
      <xdr:rowOff>116840</xdr:rowOff>
    </xdr:to>
    <xdr:cxnSp macro="">
      <xdr:nvCxnSpPr>
        <xdr:cNvPr id="128" name="直線コネクタ 127">
          <a:extLst>
            <a:ext uri="{FF2B5EF4-FFF2-40B4-BE49-F238E27FC236}">
              <a16:creationId xmlns:a16="http://schemas.microsoft.com/office/drawing/2014/main" id="{A33CC640-9224-499D-A245-08A7545D1479}"/>
            </a:ext>
          </a:extLst>
        </xdr:cNvPr>
        <xdr:cNvCxnSpPr/>
      </xdr:nvCxnSpPr>
      <xdr:spPr>
        <a:xfrm>
          <a:off x="3752850" y="10107930"/>
          <a:ext cx="762000" cy="40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a:extLst>
            <a:ext uri="{FF2B5EF4-FFF2-40B4-BE49-F238E27FC236}">
              <a16:creationId xmlns:a16="http://schemas.microsoft.com/office/drawing/2014/main" id="{26FDBAB2-9B37-4BC8-A761-6FA01618F53A}"/>
            </a:ext>
          </a:extLst>
        </xdr:cNvPr>
        <xdr:cNvSpPr txBox="1"/>
      </xdr:nvSpPr>
      <xdr:spPr>
        <a:xfrm>
          <a:off x="4584700" y="10492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id="{54E6397C-3D51-4C93-93D9-6A8DE790AB9A}"/>
            </a:ext>
          </a:extLst>
        </xdr:cNvPr>
        <xdr:cNvSpPr/>
      </xdr:nvSpPr>
      <xdr:spPr>
        <a:xfrm>
          <a:off x="4464050" y="10520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62</xdr:row>
      <xdr:rowOff>147003</xdr:rowOff>
    </xdr:to>
    <xdr:cxnSp macro="">
      <xdr:nvCxnSpPr>
        <xdr:cNvPr id="131" name="直線コネクタ 130">
          <a:extLst>
            <a:ext uri="{FF2B5EF4-FFF2-40B4-BE49-F238E27FC236}">
              <a16:creationId xmlns:a16="http://schemas.microsoft.com/office/drawing/2014/main" id="{B1404CC8-8031-4374-9179-9132F47E148D}"/>
            </a:ext>
          </a:extLst>
        </xdr:cNvPr>
        <xdr:cNvCxnSpPr/>
      </xdr:nvCxnSpPr>
      <xdr:spPr>
        <a:xfrm flipV="1">
          <a:off x="2940050" y="10107930"/>
          <a:ext cx="812800" cy="43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a:extLst>
            <a:ext uri="{FF2B5EF4-FFF2-40B4-BE49-F238E27FC236}">
              <a16:creationId xmlns:a16="http://schemas.microsoft.com/office/drawing/2014/main" id="{BAAE5DC9-B617-4506-A0F4-6C414779CCE6}"/>
            </a:ext>
          </a:extLst>
        </xdr:cNvPr>
        <xdr:cNvSpPr/>
      </xdr:nvSpPr>
      <xdr:spPr>
        <a:xfrm>
          <a:off x="3702050" y="102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148924</xdr:rowOff>
    </xdr:from>
    <xdr:ext cx="736600" cy="259045"/>
    <xdr:sp macro="" textlink="">
      <xdr:nvSpPr>
        <xdr:cNvPr id="133" name="テキスト ボックス 132">
          <a:extLst>
            <a:ext uri="{FF2B5EF4-FFF2-40B4-BE49-F238E27FC236}">
              <a16:creationId xmlns:a16="http://schemas.microsoft.com/office/drawing/2014/main" id="{7A4471F9-BA97-4D27-8C58-BA7EAF8A63D1}"/>
            </a:ext>
          </a:extLst>
        </xdr:cNvPr>
        <xdr:cNvSpPr txBox="1"/>
      </xdr:nvSpPr>
      <xdr:spPr>
        <a:xfrm>
          <a:off x="3409950" y="10374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62547</xdr:rowOff>
    </xdr:from>
    <xdr:to>
      <xdr:col>15</xdr:col>
      <xdr:colOff>82550</xdr:colOff>
      <xdr:row>62</xdr:row>
      <xdr:rowOff>147003</xdr:rowOff>
    </xdr:to>
    <xdr:cxnSp macro="">
      <xdr:nvCxnSpPr>
        <xdr:cNvPr id="134" name="直線コネクタ 133">
          <a:extLst>
            <a:ext uri="{FF2B5EF4-FFF2-40B4-BE49-F238E27FC236}">
              <a16:creationId xmlns:a16="http://schemas.microsoft.com/office/drawing/2014/main" id="{C644D96E-FCAE-44C0-B3D2-4DD36190EBDD}"/>
            </a:ext>
          </a:extLst>
        </xdr:cNvPr>
        <xdr:cNvCxnSpPr/>
      </xdr:nvCxnSpPr>
      <xdr:spPr>
        <a:xfrm>
          <a:off x="2127250" y="10456227"/>
          <a:ext cx="8128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117793</xdr:rowOff>
    </xdr:from>
    <xdr:to>
      <xdr:col>15</xdr:col>
      <xdr:colOff>133350</xdr:colOff>
      <xdr:row>64</xdr:row>
      <xdr:rowOff>47943</xdr:rowOff>
    </xdr:to>
    <xdr:sp macro="" textlink="">
      <xdr:nvSpPr>
        <xdr:cNvPr id="135" name="フローチャート: 判断 134">
          <a:extLst>
            <a:ext uri="{FF2B5EF4-FFF2-40B4-BE49-F238E27FC236}">
              <a16:creationId xmlns:a16="http://schemas.microsoft.com/office/drawing/2014/main" id="{AB0E188E-E51A-4659-BC6F-2A4543CEEC4D}"/>
            </a:ext>
          </a:extLst>
        </xdr:cNvPr>
        <xdr:cNvSpPr/>
      </xdr:nvSpPr>
      <xdr:spPr>
        <a:xfrm>
          <a:off x="2889250" y="10679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32720</xdr:rowOff>
    </xdr:from>
    <xdr:ext cx="762000" cy="259045"/>
    <xdr:sp macro="" textlink="">
      <xdr:nvSpPr>
        <xdr:cNvPr id="136" name="テキスト ボックス 135">
          <a:extLst>
            <a:ext uri="{FF2B5EF4-FFF2-40B4-BE49-F238E27FC236}">
              <a16:creationId xmlns:a16="http://schemas.microsoft.com/office/drawing/2014/main" id="{117EDF5F-9FDD-4DE0-ADDE-CEC43E3DAF3A}"/>
            </a:ext>
          </a:extLst>
        </xdr:cNvPr>
        <xdr:cNvSpPr txBox="1"/>
      </xdr:nvSpPr>
      <xdr:spPr>
        <a:xfrm>
          <a:off x="2597150" y="1076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62547</xdr:rowOff>
    </xdr:from>
    <xdr:to>
      <xdr:col>11</xdr:col>
      <xdr:colOff>31750</xdr:colOff>
      <xdr:row>62</xdr:row>
      <xdr:rowOff>153035</xdr:rowOff>
    </xdr:to>
    <xdr:cxnSp macro="">
      <xdr:nvCxnSpPr>
        <xdr:cNvPr id="137" name="直線コネクタ 136">
          <a:extLst>
            <a:ext uri="{FF2B5EF4-FFF2-40B4-BE49-F238E27FC236}">
              <a16:creationId xmlns:a16="http://schemas.microsoft.com/office/drawing/2014/main" id="{6D9E7074-89F9-4ED3-B49D-03135B4F7902}"/>
            </a:ext>
          </a:extLst>
        </xdr:cNvPr>
        <xdr:cNvCxnSpPr/>
      </xdr:nvCxnSpPr>
      <xdr:spPr>
        <a:xfrm flipV="1">
          <a:off x="1333500" y="10456227"/>
          <a:ext cx="79375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147955</xdr:rowOff>
    </xdr:from>
    <xdr:to>
      <xdr:col>11</xdr:col>
      <xdr:colOff>82550</xdr:colOff>
      <xdr:row>64</xdr:row>
      <xdr:rowOff>78105</xdr:rowOff>
    </xdr:to>
    <xdr:sp macro="" textlink="">
      <xdr:nvSpPr>
        <xdr:cNvPr id="138" name="フローチャート: 判断 137">
          <a:extLst>
            <a:ext uri="{FF2B5EF4-FFF2-40B4-BE49-F238E27FC236}">
              <a16:creationId xmlns:a16="http://schemas.microsoft.com/office/drawing/2014/main" id="{ED30CC64-36EF-4B01-A6D0-FC21F08C2A5B}"/>
            </a:ext>
          </a:extLst>
        </xdr:cNvPr>
        <xdr:cNvSpPr/>
      </xdr:nvSpPr>
      <xdr:spPr>
        <a:xfrm>
          <a:off x="2095500" y="1070927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62882</xdr:rowOff>
    </xdr:from>
    <xdr:ext cx="762000" cy="259045"/>
    <xdr:sp macro="" textlink="">
      <xdr:nvSpPr>
        <xdr:cNvPr id="139" name="テキスト ボックス 138">
          <a:extLst>
            <a:ext uri="{FF2B5EF4-FFF2-40B4-BE49-F238E27FC236}">
              <a16:creationId xmlns:a16="http://schemas.microsoft.com/office/drawing/2014/main" id="{BE81367D-467C-43A6-B2D0-E676F0A545B3}"/>
            </a:ext>
          </a:extLst>
        </xdr:cNvPr>
        <xdr:cNvSpPr txBox="1"/>
      </xdr:nvSpPr>
      <xdr:spPr>
        <a:xfrm>
          <a:off x="1784350" y="10791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45403</xdr:rowOff>
    </xdr:from>
    <xdr:to>
      <xdr:col>7</xdr:col>
      <xdr:colOff>31750</xdr:colOff>
      <xdr:row>63</xdr:row>
      <xdr:rowOff>147003</xdr:rowOff>
    </xdr:to>
    <xdr:sp macro="" textlink="">
      <xdr:nvSpPr>
        <xdr:cNvPr id="140" name="フローチャート: 判断 139">
          <a:extLst>
            <a:ext uri="{FF2B5EF4-FFF2-40B4-BE49-F238E27FC236}">
              <a16:creationId xmlns:a16="http://schemas.microsoft.com/office/drawing/2014/main" id="{12AF3C7D-F01D-485E-8547-E89B00675E54}"/>
            </a:ext>
          </a:extLst>
        </xdr:cNvPr>
        <xdr:cNvSpPr/>
      </xdr:nvSpPr>
      <xdr:spPr>
        <a:xfrm>
          <a:off x="1282700" y="106067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131780</xdr:rowOff>
    </xdr:from>
    <xdr:ext cx="762000" cy="259045"/>
    <xdr:sp macro="" textlink="">
      <xdr:nvSpPr>
        <xdr:cNvPr id="141" name="テキスト ボックス 140">
          <a:extLst>
            <a:ext uri="{FF2B5EF4-FFF2-40B4-BE49-F238E27FC236}">
              <a16:creationId xmlns:a16="http://schemas.microsoft.com/office/drawing/2014/main" id="{D5BA0352-BBF2-4231-96FF-22FE26FF9E28}"/>
            </a:ext>
          </a:extLst>
        </xdr:cNvPr>
        <xdr:cNvSpPr txBox="1"/>
      </xdr:nvSpPr>
      <xdr:spPr>
        <a:xfrm>
          <a:off x="971550" y="1069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CB79BEAB-F308-468E-AF57-17E7DAEA9C9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23FAE9B4-33A0-4D96-8E1A-C72A8D28DC1B}"/>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147314A2-749D-4771-98A1-76A53FA137DB}"/>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9569821A-86BB-44CB-884D-C4FB42B0C1EF}"/>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B8F4486-E270-4445-9F3C-39B7CAF438C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7" name="楕円 146">
          <a:extLst>
            <a:ext uri="{FF2B5EF4-FFF2-40B4-BE49-F238E27FC236}">
              <a16:creationId xmlns:a16="http://schemas.microsoft.com/office/drawing/2014/main" id="{769DA4E8-CC44-444D-AFBD-54D4BB8757E3}"/>
            </a:ext>
          </a:extLst>
        </xdr:cNvPr>
        <xdr:cNvSpPr/>
      </xdr:nvSpPr>
      <xdr:spPr>
        <a:xfrm>
          <a:off x="446405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48" name="財政構造の弾力性該当値テキスト">
          <a:extLst>
            <a:ext uri="{FF2B5EF4-FFF2-40B4-BE49-F238E27FC236}">
              <a16:creationId xmlns:a16="http://schemas.microsoft.com/office/drawing/2014/main" id="{7B636970-337C-4A63-8939-7B9985F7D549}"/>
            </a:ext>
          </a:extLst>
        </xdr:cNvPr>
        <xdr:cNvSpPr txBox="1"/>
      </xdr:nvSpPr>
      <xdr:spPr>
        <a:xfrm>
          <a:off x="4584700" y="1030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170180</xdr:rowOff>
    </xdr:from>
    <xdr:to>
      <xdr:col>19</xdr:col>
      <xdr:colOff>184150</xdr:colOff>
      <xdr:row>60</xdr:row>
      <xdr:rowOff>100330</xdr:rowOff>
    </xdr:to>
    <xdr:sp macro="" textlink="">
      <xdr:nvSpPr>
        <xdr:cNvPr id="149" name="楕円 148">
          <a:extLst>
            <a:ext uri="{FF2B5EF4-FFF2-40B4-BE49-F238E27FC236}">
              <a16:creationId xmlns:a16="http://schemas.microsoft.com/office/drawing/2014/main" id="{A309CF24-A957-4EA9-AADF-900404691347}"/>
            </a:ext>
          </a:extLst>
        </xdr:cNvPr>
        <xdr:cNvSpPr/>
      </xdr:nvSpPr>
      <xdr:spPr>
        <a:xfrm>
          <a:off x="3702050" y="10060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110507</xdr:rowOff>
    </xdr:from>
    <xdr:ext cx="736600" cy="259045"/>
    <xdr:sp macro="" textlink="">
      <xdr:nvSpPr>
        <xdr:cNvPr id="150" name="テキスト ボックス 149">
          <a:extLst>
            <a:ext uri="{FF2B5EF4-FFF2-40B4-BE49-F238E27FC236}">
              <a16:creationId xmlns:a16="http://schemas.microsoft.com/office/drawing/2014/main" id="{0D996AB6-9667-4E55-B79F-22388E2A2A00}"/>
            </a:ext>
          </a:extLst>
        </xdr:cNvPr>
        <xdr:cNvSpPr txBox="1"/>
      </xdr:nvSpPr>
      <xdr:spPr>
        <a:xfrm>
          <a:off x="3409950" y="9833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96203</xdr:rowOff>
    </xdr:from>
    <xdr:to>
      <xdr:col>15</xdr:col>
      <xdr:colOff>133350</xdr:colOff>
      <xdr:row>63</xdr:row>
      <xdr:rowOff>26353</xdr:rowOff>
    </xdr:to>
    <xdr:sp macro="" textlink="">
      <xdr:nvSpPr>
        <xdr:cNvPr id="151" name="楕円 150">
          <a:extLst>
            <a:ext uri="{FF2B5EF4-FFF2-40B4-BE49-F238E27FC236}">
              <a16:creationId xmlns:a16="http://schemas.microsoft.com/office/drawing/2014/main" id="{457869C9-9B82-4ECF-BC68-40554D98C00A}"/>
            </a:ext>
          </a:extLst>
        </xdr:cNvPr>
        <xdr:cNvSpPr/>
      </xdr:nvSpPr>
      <xdr:spPr>
        <a:xfrm>
          <a:off x="2889250" y="104898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36530</xdr:rowOff>
    </xdr:from>
    <xdr:ext cx="762000" cy="259045"/>
    <xdr:sp macro="" textlink="">
      <xdr:nvSpPr>
        <xdr:cNvPr id="152" name="テキスト ボックス 151">
          <a:extLst>
            <a:ext uri="{FF2B5EF4-FFF2-40B4-BE49-F238E27FC236}">
              <a16:creationId xmlns:a16="http://schemas.microsoft.com/office/drawing/2014/main" id="{2D3E0544-D3C5-463D-B58E-D79DD70B689E}"/>
            </a:ext>
          </a:extLst>
        </xdr:cNvPr>
        <xdr:cNvSpPr txBox="1"/>
      </xdr:nvSpPr>
      <xdr:spPr>
        <a:xfrm>
          <a:off x="2597150" y="1026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11747</xdr:rowOff>
    </xdr:from>
    <xdr:to>
      <xdr:col>11</xdr:col>
      <xdr:colOff>82550</xdr:colOff>
      <xdr:row>62</xdr:row>
      <xdr:rowOff>113347</xdr:rowOff>
    </xdr:to>
    <xdr:sp macro="" textlink="">
      <xdr:nvSpPr>
        <xdr:cNvPr id="153" name="楕円 152">
          <a:extLst>
            <a:ext uri="{FF2B5EF4-FFF2-40B4-BE49-F238E27FC236}">
              <a16:creationId xmlns:a16="http://schemas.microsoft.com/office/drawing/2014/main" id="{3C7DD95D-714B-4D75-B106-AD9861B230AD}"/>
            </a:ext>
          </a:extLst>
        </xdr:cNvPr>
        <xdr:cNvSpPr/>
      </xdr:nvSpPr>
      <xdr:spPr>
        <a:xfrm>
          <a:off x="2095500" y="104054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123524</xdr:rowOff>
    </xdr:from>
    <xdr:ext cx="762000" cy="259045"/>
    <xdr:sp macro="" textlink="">
      <xdr:nvSpPr>
        <xdr:cNvPr id="154" name="テキスト ボックス 153">
          <a:extLst>
            <a:ext uri="{FF2B5EF4-FFF2-40B4-BE49-F238E27FC236}">
              <a16:creationId xmlns:a16="http://schemas.microsoft.com/office/drawing/2014/main" id="{50A0F550-5099-4B85-B4EE-F37C6947BE4D}"/>
            </a:ext>
          </a:extLst>
        </xdr:cNvPr>
        <xdr:cNvSpPr txBox="1"/>
      </xdr:nvSpPr>
      <xdr:spPr>
        <a:xfrm>
          <a:off x="1784350" y="101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55" name="楕円 154">
          <a:extLst>
            <a:ext uri="{FF2B5EF4-FFF2-40B4-BE49-F238E27FC236}">
              <a16:creationId xmlns:a16="http://schemas.microsoft.com/office/drawing/2014/main" id="{AAC49B62-37E2-43C5-97BD-D36FBEEAC5F6}"/>
            </a:ext>
          </a:extLst>
        </xdr:cNvPr>
        <xdr:cNvSpPr/>
      </xdr:nvSpPr>
      <xdr:spPr>
        <a:xfrm>
          <a:off x="1282700" y="1049591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42562</xdr:rowOff>
    </xdr:from>
    <xdr:ext cx="762000" cy="259045"/>
    <xdr:sp macro="" textlink="">
      <xdr:nvSpPr>
        <xdr:cNvPr id="156" name="テキスト ボックス 155">
          <a:extLst>
            <a:ext uri="{FF2B5EF4-FFF2-40B4-BE49-F238E27FC236}">
              <a16:creationId xmlns:a16="http://schemas.microsoft.com/office/drawing/2014/main" id="{BB1899D3-F44F-4E7F-9081-D764A4904647}"/>
            </a:ext>
          </a:extLst>
        </xdr:cNvPr>
        <xdr:cNvSpPr txBox="1"/>
      </xdr:nvSpPr>
      <xdr:spPr>
        <a:xfrm>
          <a:off x="971550" y="1026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20F8507A-4221-41B7-BDE8-29F96E98084E}"/>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9A26E7CA-C4FC-4D66-9D4A-FB481F021052}"/>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C942CA17-5420-4875-AF15-67D0E1ACE1D2}"/>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78639F6-645D-432B-936D-6D40C27BCA27}"/>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2D6AAA62-22D4-4488-86E7-DB78A5CC707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71AFB0AF-7632-464E-AD52-EDA05D6DC7A9}"/>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71C0DCAB-4196-49D6-A9FD-F820C34C375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7C7C3BD2-EC96-4C77-8FCB-96A8EB253BD2}"/>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91415297-0955-407D-AD7D-CA77CFB7ECD8}"/>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15C11995-8851-4B16-9540-3C50BED9939A}"/>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8E83BC63-3858-4B28-8064-8866DA1DB5C4}"/>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AC4C49BE-37CE-40D3-B9A9-7018FD99C7FA}"/>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9B525005-0C23-4FF1-97C4-32BDB412E8C9}"/>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人件費については減少したものの、物件費においては道前クリーンセンター整備等により大幅な増加となっており、類似団体平均よりは悪い状況となっているが、全国、愛媛県の平均よりは良い状況となっている。</a:t>
          </a:r>
          <a:endParaRPr lang="ja-JP" altLang="ja-JP" sz="1400">
            <a:effectLst/>
          </a:endParaRPr>
        </a:p>
        <a:p>
          <a:r>
            <a:rPr kumimoji="1" lang="ja-JP" altLang="ja-JP" sz="1100">
              <a:solidFill>
                <a:schemeClr val="dk1"/>
              </a:solidFill>
              <a:effectLst/>
              <a:latin typeface="+mn-lt"/>
              <a:ea typeface="+mn-ea"/>
              <a:cs typeface="+mn-cs"/>
            </a:rPr>
            <a:t>　今後も、引き続き適切な定員管理に努めるとともに、公共施設の適正配置、有効活用、事務事業の見直し等により経費削減に努めていく必要がある。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7F082A0-2E76-487E-8C41-778A0E3DE5FC}"/>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B5C92BD4-56FD-401C-9AFA-12ED12B0DF66}"/>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BDABF331-C6F5-41FF-93BB-346A967A9B0B}"/>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9E7664AB-3CD3-467D-B144-FA4E358EE197}"/>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2E7D6E69-898B-48C9-99B2-6D4979C1E3FD}"/>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8EB06938-86CC-48E6-AF33-A4AC2DB1C565}"/>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42EE7068-16A5-4ED3-8AAC-96C30B110C33}"/>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9B78183-4DDD-4335-B277-1EC750FFB7B6}"/>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A561C915-BB43-4113-BF3F-5C4A1AFB5CCF}"/>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5DD85900-4DD6-4908-8E85-D19BA2ECC887}"/>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339D8616-421A-4A38-96D1-9F3482F16E4A}"/>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E3843120-666F-4383-B86B-9C6C8994705A}"/>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99F6B883-CF47-48EF-AB66-72C06773CB99}"/>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6D2068E2-B087-435B-B9C2-E470ACE66233}"/>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E85D6DFE-FED0-48FA-8F0B-5F746E6C420E}"/>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1CA4CB91-CBCC-4B6D-8BF1-3DAED5EBD3EA}"/>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8F078BE3-5FD1-4BA7-9AB2-63EC8E4B5526}"/>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E14ECC5F-0D09-4DFB-A29A-C4C174E6760F}"/>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a:extLst>
            <a:ext uri="{FF2B5EF4-FFF2-40B4-BE49-F238E27FC236}">
              <a16:creationId xmlns:a16="http://schemas.microsoft.com/office/drawing/2014/main" id="{4B0171C1-86E3-4935-B3B3-3EC9D94D8511}"/>
            </a:ext>
          </a:extLst>
        </xdr:cNvPr>
        <xdr:cNvCxnSpPr/>
      </xdr:nvCxnSpPr>
      <xdr:spPr>
        <a:xfrm flipV="1">
          <a:off x="4514850" y="13484778"/>
          <a:ext cx="0" cy="1435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a:extLst>
            <a:ext uri="{FF2B5EF4-FFF2-40B4-BE49-F238E27FC236}">
              <a16:creationId xmlns:a16="http://schemas.microsoft.com/office/drawing/2014/main" id="{2681D5DA-387D-4CF1-8E87-480573FF8958}"/>
            </a:ext>
          </a:extLst>
        </xdr:cNvPr>
        <xdr:cNvSpPr txBox="1"/>
      </xdr:nvSpPr>
      <xdr:spPr>
        <a:xfrm>
          <a:off x="4584700" y="1489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a:extLst>
            <a:ext uri="{FF2B5EF4-FFF2-40B4-BE49-F238E27FC236}">
              <a16:creationId xmlns:a16="http://schemas.microsoft.com/office/drawing/2014/main" id="{B478C2D0-829C-4FAB-AC7D-A715014E1864}"/>
            </a:ext>
          </a:extLst>
        </xdr:cNvPr>
        <xdr:cNvCxnSpPr/>
      </xdr:nvCxnSpPr>
      <xdr:spPr>
        <a:xfrm>
          <a:off x="4425950" y="149204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a:extLst>
            <a:ext uri="{FF2B5EF4-FFF2-40B4-BE49-F238E27FC236}">
              <a16:creationId xmlns:a16="http://schemas.microsoft.com/office/drawing/2014/main" id="{7A5A7B69-2E21-4E51-9AB6-CFAF35C7C026}"/>
            </a:ext>
          </a:extLst>
        </xdr:cNvPr>
        <xdr:cNvSpPr txBox="1"/>
      </xdr:nvSpPr>
      <xdr:spPr>
        <a:xfrm>
          <a:off x="4584700" y="13235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a:extLst>
            <a:ext uri="{FF2B5EF4-FFF2-40B4-BE49-F238E27FC236}">
              <a16:creationId xmlns:a16="http://schemas.microsoft.com/office/drawing/2014/main" id="{8A9DD366-2D5C-4ED3-B1E2-B69CAAFE63B9}"/>
            </a:ext>
          </a:extLst>
        </xdr:cNvPr>
        <xdr:cNvCxnSpPr/>
      </xdr:nvCxnSpPr>
      <xdr:spPr>
        <a:xfrm>
          <a:off x="4425950" y="134847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108231</xdr:rowOff>
    </xdr:from>
    <xdr:to>
      <xdr:col>23</xdr:col>
      <xdr:colOff>133350</xdr:colOff>
      <xdr:row>85</xdr:row>
      <xdr:rowOff>5380</xdr:rowOff>
    </xdr:to>
    <xdr:cxnSp macro="">
      <xdr:nvCxnSpPr>
        <xdr:cNvPr id="193" name="直線コネクタ 192">
          <a:extLst>
            <a:ext uri="{FF2B5EF4-FFF2-40B4-BE49-F238E27FC236}">
              <a16:creationId xmlns:a16="http://schemas.microsoft.com/office/drawing/2014/main" id="{1CD49381-AF09-42DA-9EC9-4DBB6AF090A5}"/>
            </a:ext>
          </a:extLst>
        </xdr:cNvPr>
        <xdr:cNvCxnSpPr/>
      </xdr:nvCxnSpPr>
      <xdr:spPr>
        <a:xfrm>
          <a:off x="3752850" y="14189991"/>
          <a:ext cx="762000" cy="6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98249</xdr:rowOff>
    </xdr:from>
    <xdr:ext cx="762000" cy="259045"/>
    <xdr:sp macro="" textlink="">
      <xdr:nvSpPr>
        <xdr:cNvPr id="194" name="人件費・物件費等の状況平均値テキスト">
          <a:extLst>
            <a:ext uri="{FF2B5EF4-FFF2-40B4-BE49-F238E27FC236}">
              <a16:creationId xmlns:a16="http://schemas.microsoft.com/office/drawing/2014/main" id="{22E58E12-7612-407F-BCB3-F809DEEB49DD}"/>
            </a:ext>
          </a:extLst>
        </xdr:cNvPr>
        <xdr:cNvSpPr txBox="1"/>
      </xdr:nvSpPr>
      <xdr:spPr>
        <a:xfrm>
          <a:off x="4584700" y="13844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a:extLst>
            <a:ext uri="{FF2B5EF4-FFF2-40B4-BE49-F238E27FC236}">
              <a16:creationId xmlns:a16="http://schemas.microsoft.com/office/drawing/2014/main" id="{A7447FB7-061C-4752-A809-5F4754ECB411}"/>
            </a:ext>
          </a:extLst>
        </xdr:cNvPr>
        <xdr:cNvSpPr/>
      </xdr:nvSpPr>
      <xdr:spPr>
        <a:xfrm>
          <a:off x="4464050" y="139958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115150</xdr:rowOff>
    </xdr:from>
    <xdr:to>
      <xdr:col>19</xdr:col>
      <xdr:colOff>133350</xdr:colOff>
      <xdr:row>84</xdr:row>
      <xdr:rowOff>108231</xdr:rowOff>
    </xdr:to>
    <xdr:cxnSp macro="">
      <xdr:nvCxnSpPr>
        <xdr:cNvPr id="196" name="直線コネクタ 195">
          <a:extLst>
            <a:ext uri="{FF2B5EF4-FFF2-40B4-BE49-F238E27FC236}">
              <a16:creationId xmlns:a16="http://schemas.microsoft.com/office/drawing/2014/main" id="{4D741F79-D4F2-4DA5-B364-C9A365EBC58D}"/>
            </a:ext>
          </a:extLst>
        </xdr:cNvPr>
        <xdr:cNvCxnSpPr/>
      </xdr:nvCxnSpPr>
      <xdr:spPr>
        <a:xfrm>
          <a:off x="2940050" y="14029270"/>
          <a:ext cx="812800" cy="16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a:extLst>
            <a:ext uri="{FF2B5EF4-FFF2-40B4-BE49-F238E27FC236}">
              <a16:creationId xmlns:a16="http://schemas.microsoft.com/office/drawing/2014/main" id="{7260C77E-A0E9-410C-90AA-AAFAA5E3DB6B}"/>
            </a:ext>
          </a:extLst>
        </xdr:cNvPr>
        <xdr:cNvSpPr/>
      </xdr:nvSpPr>
      <xdr:spPr>
        <a:xfrm>
          <a:off x="3702050" y="1393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127917</xdr:rowOff>
    </xdr:from>
    <xdr:ext cx="736600" cy="259045"/>
    <xdr:sp macro="" textlink="">
      <xdr:nvSpPr>
        <xdr:cNvPr id="198" name="テキスト ボックス 197">
          <a:extLst>
            <a:ext uri="{FF2B5EF4-FFF2-40B4-BE49-F238E27FC236}">
              <a16:creationId xmlns:a16="http://schemas.microsoft.com/office/drawing/2014/main" id="{7E902B75-1A01-4180-B47F-D0E28C428E8E}"/>
            </a:ext>
          </a:extLst>
        </xdr:cNvPr>
        <xdr:cNvSpPr txBox="1"/>
      </xdr:nvSpPr>
      <xdr:spPr>
        <a:xfrm>
          <a:off x="3409950" y="1370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149902</xdr:rowOff>
    </xdr:from>
    <xdr:to>
      <xdr:col>15</xdr:col>
      <xdr:colOff>82550</xdr:colOff>
      <xdr:row>83</xdr:row>
      <xdr:rowOff>115150</xdr:rowOff>
    </xdr:to>
    <xdr:cxnSp macro="">
      <xdr:nvCxnSpPr>
        <xdr:cNvPr id="199" name="直線コネクタ 198">
          <a:extLst>
            <a:ext uri="{FF2B5EF4-FFF2-40B4-BE49-F238E27FC236}">
              <a16:creationId xmlns:a16="http://schemas.microsoft.com/office/drawing/2014/main" id="{539266C2-46A2-49F1-9344-24DEA98C36C5}"/>
            </a:ext>
          </a:extLst>
        </xdr:cNvPr>
        <xdr:cNvCxnSpPr/>
      </xdr:nvCxnSpPr>
      <xdr:spPr>
        <a:xfrm>
          <a:off x="2127250" y="13896382"/>
          <a:ext cx="812800" cy="13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170969</xdr:rowOff>
    </xdr:from>
    <xdr:to>
      <xdr:col>15</xdr:col>
      <xdr:colOff>133350</xdr:colOff>
      <xdr:row>84</xdr:row>
      <xdr:rowOff>101119</xdr:rowOff>
    </xdr:to>
    <xdr:sp macro="" textlink="">
      <xdr:nvSpPr>
        <xdr:cNvPr id="200" name="フローチャート: 判断 199">
          <a:extLst>
            <a:ext uri="{FF2B5EF4-FFF2-40B4-BE49-F238E27FC236}">
              <a16:creationId xmlns:a16="http://schemas.microsoft.com/office/drawing/2014/main" id="{4BC7BE10-34C7-46D6-AF2E-E4FE7CFA390F}"/>
            </a:ext>
          </a:extLst>
        </xdr:cNvPr>
        <xdr:cNvSpPr/>
      </xdr:nvSpPr>
      <xdr:spPr>
        <a:xfrm>
          <a:off x="2889250" y="14085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85896</xdr:rowOff>
    </xdr:from>
    <xdr:ext cx="762000" cy="259045"/>
    <xdr:sp macro="" textlink="">
      <xdr:nvSpPr>
        <xdr:cNvPr id="201" name="テキスト ボックス 200">
          <a:extLst>
            <a:ext uri="{FF2B5EF4-FFF2-40B4-BE49-F238E27FC236}">
              <a16:creationId xmlns:a16="http://schemas.microsoft.com/office/drawing/2014/main" id="{A244F02E-ED39-4002-8E16-6AE8BA6F4F4B}"/>
            </a:ext>
          </a:extLst>
        </xdr:cNvPr>
        <xdr:cNvSpPr txBox="1"/>
      </xdr:nvSpPr>
      <xdr:spPr>
        <a:xfrm>
          <a:off x="2597150" y="1416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75823</xdr:rowOff>
    </xdr:from>
    <xdr:to>
      <xdr:col>11</xdr:col>
      <xdr:colOff>31750</xdr:colOff>
      <xdr:row>82</xdr:row>
      <xdr:rowOff>149902</xdr:rowOff>
    </xdr:to>
    <xdr:cxnSp macro="">
      <xdr:nvCxnSpPr>
        <xdr:cNvPr id="202" name="直線コネクタ 201">
          <a:extLst>
            <a:ext uri="{FF2B5EF4-FFF2-40B4-BE49-F238E27FC236}">
              <a16:creationId xmlns:a16="http://schemas.microsoft.com/office/drawing/2014/main" id="{1A1171CE-71C3-412C-A5CD-03DFF016DECD}"/>
            </a:ext>
          </a:extLst>
        </xdr:cNvPr>
        <xdr:cNvCxnSpPr/>
      </xdr:nvCxnSpPr>
      <xdr:spPr>
        <a:xfrm>
          <a:off x="1333500" y="13822303"/>
          <a:ext cx="793750" cy="7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120647</xdr:rowOff>
    </xdr:from>
    <xdr:to>
      <xdr:col>11</xdr:col>
      <xdr:colOff>82550</xdr:colOff>
      <xdr:row>83</xdr:row>
      <xdr:rowOff>50797</xdr:rowOff>
    </xdr:to>
    <xdr:sp macro="" textlink="">
      <xdr:nvSpPr>
        <xdr:cNvPr id="203" name="フローチャート: 判断 202">
          <a:extLst>
            <a:ext uri="{FF2B5EF4-FFF2-40B4-BE49-F238E27FC236}">
              <a16:creationId xmlns:a16="http://schemas.microsoft.com/office/drawing/2014/main" id="{66BBED1F-0DE1-46F7-A894-3301E71EA0E7}"/>
            </a:ext>
          </a:extLst>
        </xdr:cNvPr>
        <xdr:cNvSpPr/>
      </xdr:nvSpPr>
      <xdr:spPr>
        <a:xfrm>
          <a:off x="2095500" y="1386712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35574</xdr:rowOff>
    </xdr:from>
    <xdr:ext cx="762000" cy="259045"/>
    <xdr:sp macro="" textlink="">
      <xdr:nvSpPr>
        <xdr:cNvPr id="204" name="テキスト ボックス 203">
          <a:extLst>
            <a:ext uri="{FF2B5EF4-FFF2-40B4-BE49-F238E27FC236}">
              <a16:creationId xmlns:a16="http://schemas.microsoft.com/office/drawing/2014/main" id="{20D6910D-8C4F-4DA6-A552-133A05AB64C7}"/>
            </a:ext>
          </a:extLst>
        </xdr:cNvPr>
        <xdr:cNvSpPr txBox="1"/>
      </xdr:nvSpPr>
      <xdr:spPr>
        <a:xfrm>
          <a:off x="1784350" y="1394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51033</xdr:rowOff>
    </xdr:from>
    <xdr:to>
      <xdr:col>7</xdr:col>
      <xdr:colOff>31750</xdr:colOff>
      <xdr:row>82</xdr:row>
      <xdr:rowOff>152633</xdr:rowOff>
    </xdr:to>
    <xdr:sp macro="" textlink="">
      <xdr:nvSpPr>
        <xdr:cNvPr id="205" name="フローチャート: 判断 204">
          <a:extLst>
            <a:ext uri="{FF2B5EF4-FFF2-40B4-BE49-F238E27FC236}">
              <a16:creationId xmlns:a16="http://schemas.microsoft.com/office/drawing/2014/main" id="{19AE266B-7C64-4C47-B110-BA547EF9C780}"/>
            </a:ext>
          </a:extLst>
        </xdr:cNvPr>
        <xdr:cNvSpPr/>
      </xdr:nvSpPr>
      <xdr:spPr>
        <a:xfrm>
          <a:off x="1282700" y="137975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137410</xdr:rowOff>
    </xdr:from>
    <xdr:ext cx="762000" cy="259045"/>
    <xdr:sp macro="" textlink="">
      <xdr:nvSpPr>
        <xdr:cNvPr id="206" name="テキスト ボックス 205">
          <a:extLst>
            <a:ext uri="{FF2B5EF4-FFF2-40B4-BE49-F238E27FC236}">
              <a16:creationId xmlns:a16="http://schemas.microsoft.com/office/drawing/2014/main" id="{6EDCB3B7-FE05-4F19-947C-26115A52EEA5}"/>
            </a:ext>
          </a:extLst>
        </xdr:cNvPr>
        <xdr:cNvSpPr txBox="1"/>
      </xdr:nvSpPr>
      <xdr:spPr>
        <a:xfrm>
          <a:off x="971550" y="1388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D586E5BA-2AE9-48DA-A812-07763FF70B79}"/>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F3A7CE1D-5F07-4F78-80A5-49BE11D529E6}"/>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B705166-33C0-4308-B943-04CCB7E8490C}"/>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C30A92C-0642-450A-9968-82236682A849}"/>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2695AF7-1BBF-48EE-BF1C-DDF479B4D5DA}"/>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126030</xdr:rowOff>
    </xdr:from>
    <xdr:to>
      <xdr:col>23</xdr:col>
      <xdr:colOff>184150</xdr:colOff>
      <xdr:row>85</xdr:row>
      <xdr:rowOff>56180</xdr:rowOff>
    </xdr:to>
    <xdr:sp macro="" textlink="">
      <xdr:nvSpPr>
        <xdr:cNvPr id="212" name="楕円 211">
          <a:extLst>
            <a:ext uri="{FF2B5EF4-FFF2-40B4-BE49-F238E27FC236}">
              <a16:creationId xmlns:a16="http://schemas.microsoft.com/office/drawing/2014/main" id="{56CAEFB8-94A4-46F1-A498-3854C1910F46}"/>
            </a:ext>
          </a:extLst>
        </xdr:cNvPr>
        <xdr:cNvSpPr/>
      </xdr:nvSpPr>
      <xdr:spPr>
        <a:xfrm>
          <a:off x="4464050" y="14207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98107</xdr:rowOff>
    </xdr:from>
    <xdr:ext cx="762000" cy="259045"/>
    <xdr:sp macro="" textlink="">
      <xdr:nvSpPr>
        <xdr:cNvPr id="213" name="人件費・物件費等の状況該当値テキスト">
          <a:extLst>
            <a:ext uri="{FF2B5EF4-FFF2-40B4-BE49-F238E27FC236}">
              <a16:creationId xmlns:a16="http://schemas.microsoft.com/office/drawing/2014/main" id="{0E073D91-7951-48BE-9B44-E1116D97D8C5}"/>
            </a:ext>
          </a:extLst>
        </xdr:cNvPr>
        <xdr:cNvSpPr txBox="1"/>
      </xdr:nvSpPr>
      <xdr:spPr>
        <a:xfrm>
          <a:off x="4584700" y="14179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57431</xdr:rowOff>
    </xdr:from>
    <xdr:to>
      <xdr:col>19</xdr:col>
      <xdr:colOff>184150</xdr:colOff>
      <xdr:row>84</xdr:row>
      <xdr:rowOff>159031</xdr:rowOff>
    </xdr:to>
    <xdr:sp macro="" textlink="">
      <xdr:nvSpPr>
        <xdr:cNvPr id="214" name="楕円 213">
          <a:extLst>
            <a:ext uri="{FF2B5EF4-FFF2-40B4-BE49-F238E27FC236}">
              <a16:creationId xmlns:a16="http://schemas.microsoft.com/office/drawing/2014/main" id="{BC098A86-4112-4B5E-88A5-389123DB574C}"/>
            </a:ext>
          </a:extLst>
        </xdr:cNvPr>
        <xdr:cNvSpPr/>
      </xdr:nvSpPr>
      <xdr:spPr>
        <a:xfrm>
          <a:off x="3702050" y="1413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143808</xdr:rowOff>
    </xdr:from>
    <xdr:ext cx="736600" cy="259045"/>
    <xdr:sp macro="" textlink="">
      <xdr:nvSpPr>
        <xdr:cNvPr id="215" name="テキスト ボックス 214">
          <a:extLst>
            <a:ext uri="{FF2B5EF4-FFF2-40B4-BE49-F238E27FC236}">
              <a16:creationId xmlns:a16="http://schemas.microsoft.com/office/drawing/2014/main" id="{0F6C985E-7E6D-49DB-AECD-898D0EDECBA5}"/>
            </a:ext>
          </a:extLst>
        </xdr:cNvPr>
        <xdr:cNvSpPr txBox="1"/>
      </xdr:nvSpPr>
      <xdr:spPr>
        <a:xfrm>
          <a:off x="3409950" y="14225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64350</xdr:rowOff>
    </xdr:from>
    <xdr:to>
      <xdr:col>15</xdr:col>
      <xdr:colOff>133350</xdr:colOff>
      <xdr:row>83</xdr:row>
      <xdr:rowOff>165950</xdr:rowOff>
    </xdr:to>
    <xdr:sp macro="" textlink="">
      <xdr:nvSpPr>
        <xdr:cNvPr id="216" name="楕円 215">
          <a:extLst>
            <a:ext uri="{FF2B5EF4-FFF2-40B4-BE49-F238E27FC236}">
              <a16:creationId xmlns:a16="http://schemas.microsoft.com/office/drawing/2014/main" id="{BD32385A-BEF1-44A0-8467-9075E2428EA1}"/>
            </a:ext>
          </a:extLst>
        </xdr:cNvPr>
        <xdr:cNvSpPr/>
      </xdr:nvSpPr>
      <xdr:spPr>
        <a:xfrm>
          <a:off x="2889250" y="1397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4677</xdr:rowOff>
    </xdr:from>
    <xdr:ext cx="762000" cy="259045"/>
    <xdr:sp macro="" textlink="">
      <xdr:nvSpPr>
        <xdr:cNvPr id="217" name="テキスト ボックス 216">
          <a:extLst>
            <a:ext uri="{FF2B5EF4-FFF2-40B4-BE49-F238E27FC236}">
              <a16:creationId xmlns:a16="http://schemas.microsoft.com/office/drawing/2014/main" id="{049494D5-0E93-4514-9784-B6043DE423C3}"/>
            </a:ext>
          </a:extLst>
        </xdr:cNvPr>
        <xdr:cNvSpPr txBox="1"/>
      </xdr:nvSpPr>
      <xdr:spPr>
        <a:xfrm>
          <a:off x="2597150" y="1375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99102</xdr:rowOff>
    </xdr:from>
    <xdr:to>
      <xdr:col>11</xdr:col>
      <xdr:colOff>82550</xdr:colOff>
      <xdr:row>83</xdr:row>
      <xdr:rowOff>29252</xdr:rowOff>
    </xdr:to>
    <xdr:sp macro="" textlink="">
      <xdr:nvSpPr>
        <xdr:cNvPr id="218" name="楕円 217">
          <a:extLst>
            <a:ext uri="{FF2B5EF4-FFF2-40B4-BE49-F238E27FC236}">
              <a16:creationId xmlns:a16="http://schemas.microsoft.com/office/drawing/2014/main" id="{10896158-C8F5-4CAD-9354-96EE461C066D}"/>
            </a:ext>
          </a:extLst>
        </xdr:cNvPr>
        <xdr:cNvSpPr/>
      </xdr:nvSpPr>
      <xdr:spPr>
        <a:xfrm>
          <a:off x="2095500" y="1384558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39429</xdr:rowOff>
    </xdr:from>
    <xdr:ext cx="762000" cy="259045"/>
    <xdr:sp macro="" textlink="">
      <xdr:nvSpPr>
        <xdr:cNvPr id="219" name="テキスト ボックス 218">
          <a:extLst>
            <a:ext uri="{FF2B5EF4-FFF2-40B4-BE49-F238E27FC236}">
              <a16:creationId xmlns:a16="http://schemas.microsoft.com/office/drawing/2014/main" id="{075187D1-EDF5-49BB-9556-30DC216DE9CC}"/>
            </a:ext>
          </a:extLst>
        </xdr:cNvPr>
        <xdr:cNvSpPr txBox="1"/>
      </xdr:nvSpPr>
      <xdr:spPr>
        <a:xfrm>
          <a:off x="1784350" y="1361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25023</xdr:rowOff>
    </xdr:from>
    <xdr:to>
      <xdr:col>7</xdr:col>
      <xdr:colOff>31750</xdr:colOff>
      <xdr:row>82</xdr:row>
      <xdr:rowOff>126623</xdr:rowOff>
    </xdr:to>
    <xdr:sp macro="" textlink="">
      <xdr:nvSpPr>
        <xdr:cNvPr id="220" name="楕円 219">
          <a:extLst>
            <a:ext uri="{FF2B5EF4-FFF2-40B4-BE49-F238E27FC236}">
              <a16:creationId xmlns:a16="http://schemas.microsoft.com/office/drawing/2014/main" id="{303274A9-2EAF-43F5-8B57-284FB741E26D}"/>
            </a:ext>
          </a:extLst>
        </xdr:cNvPr>
        <xdr:cNvSpPr/>
      </xdr:nvSpPr>
      <xdr:spPr>
        <a:xfrm>
          <a:off x="1282700" y="137715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136800</xdr:rowOff>
    </xdr:from>
    <xdr:ext cx="762000" cy="259045"/>
    <xdr:sp macro="" textlink="">
      <xdr:nvSpPr>
        <xdr:cNvPr id="221" name="テキスト ボックス 220">
          <a:extLst>
            <a:ext uri="{FF2B5EF4-FFF2-40B4-BE49-F238E27FC236}">
              <a16:creationId xmlns:a16="http://schemas.microsoft.com/office/drawing/2014/main" id="{B863A8FA-CCE1-4FA3-8F79-1FF88ABD26F8}"/>
            </a:ext>
          </a:extLst>
        </xdr:cNvPr>
        <xdr:cNvSpPr txBox="1"/>
      </xdr:nvSpPr>
      <xdr:spPr>
        <a:xfrm>
          <a:off x="971550" y="1354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5E1A2467-54FE-428E-858F-526D28337BB2}"/>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7515FE03-3ABF-4091-BA05-F0F5BE4CE728}"/>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9C24611A-2F35-4387-8F92-0E8C295761AC}"/>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E65CD39-6FD0-419E-BBFE-E31E760C91C2}"/>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C1328F88-782B-49F2-9727-3719DF41B76E}"/>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B0AFD218-D1A0-4495-8507-110BF70B12F4}"/>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5D86E000-4365-4C46-8F80-31B72B5FAE57}"/>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C68EE464-C50D-475C-B2B0-86404B861899}"/>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36AAD3EB-A118-4F2E-8488-3061C6CCDA72}"/>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42383C71-5872-4A02-9D99-44A08003C731}"/>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20779489-27E5-4EC2-81CD-5084B341D95F}"/>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9A27C4E6-23D3-47C1-997A-C64954F73B9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B26B0E42-C092-4496-8BA8-FE347181B136}"/>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給与の適正管理により、類似団体の中では最低水準にあるため、引続き適正管理に努める。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59F2882E-8EB7-496A-AF58-9B96595BA0CD}"/>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7DBD4DDC-F987-457A-837F-6A50192DFE54}"/>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ED96BD47-8734-4095-A4EA-FC3375FC1D82}"/>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9A7E5428-FA6F-4533-8B60-B8461A4C425F}"/>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4EE4B8A5-CC3C-46ED-9CDE-504A90188FBD}"/>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D9DC09D0-E429-4597-AB9F-B508410DECBA}"/>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2ABCF03C-58CE-42F2-81C5-A67520AE648D}"/>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4D82C0CC-89B7-4467-8019-F12476F83AC5}"/>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5065FB00-0ECA-4D0C-ABED-F77B08CA6C09}"/>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D7206BDB-1EFF-4C9F-BE2E-514E4668001D}"/>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9C6607C6-E941-4C5C-8EE8-85A0C1BCF28A}"/>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13937C17-1ED5-4784-BD54-241772D46E4F}"/>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8F95303-580F-48E2-A3BD-1D117F1758F9}"/>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351924C8-2102-4944-9754-65478D4C5E88}"/>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908F79F9-E22B-4DB4-BE2A-90B386CD8D71}"/>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a:extLst>
            <a:ext uri="{FF2B5EF4-FFF2-40B4-BE49-F238E27FC236}">
              <a16:creationId xmlns:a16="http://schemas.microsoft.com/office/drawing/2014/main" id="{14AEDF85-3940-48B0-9781-A4962BB0ED42}"/>
            </a:ext>
          </a:extLst>
        </xdr:cNvPr>
        <xdr:cNvCxnSpPr/>
      </xdr:nvCxnSpPr>
      <xdr:spPr>
        <a:xfrm flipV="1">
          <a:off x="15474950" y="13576300"/>
          <a:ext cx="0" cy="1473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a:extLst>
            <a:ext uri="{FF2B5EF4-FFF2-40B4-BE49-F238E27FC236}">
              <a16:creationId xmlns:a16="http://schemas.microsoft.com/office/drawing/2014/main" id="{A5CFA0E8-40C1-4FC9-A45F-B1CEF531CE53}"/>
            </a:ext>
          </a:extLst>
        </xdr:cNvPr>
        <xdr:cNvSpPr txBox="1"/>
      </xdr:nvSpPr>
      <xdr:spPr>
        <a:xfrm>
          <a:off x="15563850" y="1502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a:extLst>
            <a:ext uri="{FF2B5EF4-FFF2-40B4-BE49-F238E27FC236}">
              <a16:creationId xmlns:a16="http://schemas.microsoft.com/office/drawing/2014/main" id="{FF644724-05D8-45B7-9955-AE18CF10ECBB}"/>
            </a:ext>
          </a:extLst>
        </xdr:cNvPr>
        <xdr:cNvCxnSpPr/>
      </xdr:nvCxnSpPr>
      <xdr:spPr>
        <a:xfrm>
          <a:off x="15405100" y="15050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8B9B5627-9AE5-4C23-BB58-39E335F413CC}"/>
            </a:ext>
          </a:extLst>
        </xdr:cNvPr>
        <xdr:cNvSpPr txBox="1"/>
      </xdr:nvSpPr>
      <xdr:spPr>
        <a:xfrm>
          <a:off x="15563850" y="1332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392503DD-5C91-4024-B8F7-C546A46B38EE}"/>
            </a:ext>
          </a:extLst>
        </xdr:cNvPr>
        <xdr:cNvCxnSpPr/>
      </xdr:nvCxnSpPr>
      <xdr:spPr>
        <a:xfrm>
          <a:off x="15405100" y="13576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80</xdr:row>
      <xdr:rowOff>165100</xdr:rowOff>
    </xdr:to>
    <xdr:cxnSp macro="">
      <xdr:nvCxnSpPr>
        <xdr:cNvPr id="255" name="直線コネクタ 254">
          <a:extLst>
            <a:ext uri="{FF2B5EF4-FFF2-40B4-BE49-F238E27FC236}">
              <a16:creationId xmlns:a16="http://schemas.microsoft.com/office/drawing/2014/main" id="{0E876413-A9AB-42E4-8CBE-DC7A7E9BBF71}"/>
            </a:ext>
          </a:extLst>
        </xdr:cNvPr>
        <xdr:cNvCxnSpPr/>
      </xdr:nvCxnSpPr>
      <xdr:spPr>
        <a:xfrm>
          <a:off x="14712950" y="135763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63093</xdr:rowOff>
    </xdr:from>
    <xdr:ext cx="762000" cy="259045"/>
    <xdr:sp macro="" textlink="">
      <xdr:nvSpPr>
        <xdr:cNvPr id="256" name="給与水準   （国との比較）平均値テキスト">
          <a:extLst>
            <a:ext uri="{FF2B5EF4-FFF2-40B4-BE49-F238E27FC236}">
              <a16:creationId xmlns:a16="http://schemas.microsoft.com/office/drawing/2014/main" id="{164BBFB7-4D4A-4F34-B2A5-886E60B17937}"/>
            </a:ext>
          </a:extLst>
        </xdr:cNvPr>
        <xdr:cNvSpPr txBox="1"/>
      </xdr:nvSpPr>
      <xdr:spPr>
        <a:xfrm>
          <a:off x="15563850" y="14480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a:extLst>
            <a:ext uri="{FF2B5EF4-FFF2-40B4-BE49-F238E27FC236}">
              <a16:creationId xmlns:a16="http://schemas.microsoft.com/office/drawing/2014/main" id="{D67A881C-BC74-4488-9532-C1DDE6303989}"/>
            </a:ext>
          </a:extLst>
        </xdr:cNvPr>
        <xdr:cNvSpPr/>
      </xdr:nvSpPr>
      <xdr:spPr>
        <a:xfrm>
          <a:off x="15427960" y="1450805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81</xdr:row>
      <xdr:rowOff>114300</xdr:rowOff>
    </xdr:to>
    <xdr:cxnSp macro="">
      <xdr:nvCxnSpPr>
        <xdr:cNvPr id="258" name="直線コネクタ 257">
          <a:extLst>
            <a:ext uri="{FF2B5EF4-FFF2-40B4-BE49-F238E27FC236}">
              <a16:creationId xmlns:a16="http://schemas.microsoft.com/office/drawing/2014/main" id="{80C545BC-EA4F-4001-8411-B86A276F7779}"/>
            </a:ext>
          </a:extLst>
        </xdr:cNvPr>
        <xdr:cNvCxnSpPr/>
      </xdr:nvCxnSpPr>
      <xdr:spPr>
        <a:xfrm flipV="1">
          <a:off x="13903960" y="13576300"/>
          <a:ext cx="80899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a:extLst>
            <a:ext uri="{FF2B5EF4-FFF2-40B4-BE49-F238E27FC236}">
              <a16:creationId xmlns:a16="http://schemas.microsoft.com/office/drawing/2014/main" id="{4A3D6F09-8C7C-423D-9E67-F630F8D9CB5F}"/>
            </a:ext>
          </a:extLst>
        </xdr:cNvPr>
        <xdr:cNvSpPr/>
      </xdr:nvSpPr>
      <xdr:spPr>
        <a:xfrm>
          <a:off x="14665960" y="1452816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0" name="テキスト ボックス 259">
          <a:extLst>
            <a:ext uri="{FF2B5EF4-FFF2-40B4-BE49-F238E27FC236}">
              <a16:creationId xmlns:a16="http://schemas.microsoft.com/office/drawing/2014/main" id="{9ACDE703-6EAE-4FA6-AC25-77DA2EC0DB8B}"/>
            </a:ext>
          </a:extLst>
        </xdr:cNvPr>
        <xdr:cNvSpPr txBox="1"/>
      </xdr:nvSpPr>
      <xdr:spPr>
        <a:xfrm>
          <a:off x="14370050" y="14610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33866</xdr:rowOff>
    </xdr:from>
    <xdr:to>
      <xdr:col>72</xdr:col>
      <xdr:colOff>203200</xdr:colOff>
      <xdr:row>81</xdr:row>
      <xdr:rowOff>114300</xdr:rowOff>
    </xdr:to>
    <xdr:cxnSp macro="">
      <xdr:nvCxnSpPr>
        <xdr:cNvPr id="261" name="直線コネクタ 260">
          <a:extLst>
            <a:ext uri="{FF2B5EF4-FFF2-40B4-BE49-F238E27FC236}">
              <a16:creationId xmlns:a16="http://schemas.microsoft.com/office/drawing/2014/main" id="{F996FF91-BA59-4F47-89F7-3E9148341494}"/>
            </a:ext>
          </a:extLst>
        </xdr:cNvPr>
        <xdr:cNvCxnSpPr/>
      </xdr:nvCxnSpPr>
      <xdr:spPr>
        <a:xfrm>
          <a:off x="13106400" y="13612706"/>
          <a:ext cx="79756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a:extLst>
            <a:ext uri="{FF2B5EF4-FFF2-40B4-BE49-F238E27FC236}">
              <a16:creationId xmlns:a16="http://schemas.microsoft.com/office/drawing/2014/main" id="{F72E5B76-CF8C-464E-A5F7-6740742A8B6C}"/>
            </a:ext>
          </a:extLst>
        </xdr:cNvPr>
        <xdr:cNvSpPr/>
      </xdr:nvSpPr>
      <xdr:spPr>
        <a:xfrm>
          <a:off x="13868400" y="142705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3" name="テキスト ボックス 262">
          <a:extLst>
            <a:ext uri="{FF2B5EF4-FFF2-40B4-BE49-F238E27FC236}">
              <a16:creationId xmlns:a16="http://schemas.microsoft.com/office/drawing/2014/main" id="{3D1E5ABC-0BBE-4C8E-ABAD-17AB93112128}"/>
            </a:ext>
          </a:extLst>
        </xdr:cNvPr>
        <xdr:cNvSpPr txBox="1"/>
      </xdr:nvSpPr>
      <xdr:spPr>
        <a:xfrm>
          <a:off x="13557250" y="1435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13759</xdr:rowOff>
    </xdr:from>
    <xdr:to>
      <xdr:col>68</xdr:col>
      <xdr:colOff>152400</xdr:colOff>
      <xdr:row>81</xdr:row>
      <xdr:rowOff>33866</xdr:rowOff>
    </xdr:to>
    <xdr:cxnSp macro="">
      <xdr:nvCxnSpPr>
        <xdr:cNvPr id="264" name="直線コネクタ 263">
          <a:extLst>
            <a:ext uri="{FF2B5EF4-FFF2-40B4-BE49-F238E27FC236}">
              <a16:creationId xmlns:a16="http://schemas.microsoft.com/office/drawing/2014/main" id="{3B81C0D4-820F-488B-A4EF-433FE6043DF4}"/>
            </a:ext>
          </a:extLst>
        </xdr:cNvPr>
        <xdr:cNvCxnSpPr/>
      </xdr:nvCxnSpPr>
      <xdr:spPr>
        <a:xfrm>
          <a:off x="12293600" y="13592599"/>
          <a:ext cx="8128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a:extLst>
            <a:ext uri="{FF2B5EF4-FFF2-40B4-BE49-F238E27FC236}">
              <a16:creationId xmlns:a16="http://schemas.microsoft.com/office/drawing/2014/main" id="{2CA2B4E8-7275-47A6-8482-C67F07D87927}"/>
            </a:ext>
          </a:extLst>
        </xdr:cNvPr>
        <xdr:cNvSpPr/>
      </xdr:nvSpPr>
      <xdr:spPr>
        <a:xfrm>
          <a:off x="13055600" y="1427056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a:extLst>
            <a:ext uri="{FF2B5EF4-FFF2-40B4-BE49-F238E27FC236}">
              <a16:creationId xmlns:a16="http://schemas.microsoft.com/office/drawing/2014/main" id="{8D140BDB-3EFD-48DF-9DF3-2636F5B277F9}"/>
            </a:ext>
          </a:extLst>
        </xdr:cNvPr>
        <xdr:cNvSpPr txBox="1"/>
      </xdr:nvSpPr>
      <xdr:spPr>
        <a:xfrm>
          <a:off x="12763500" y="1435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a:extLst>
            <a:ext uri="{FF2B5EF4-FFF2-40B4-BE49-F238E27FC236}">
              <a16:creationId xmlns:a16="http://schemas.microsoft.com/office/drawing/2014/main" id="{ED04526C-66B2-423B-922D-C986213FEC05}"/>
            </a:ext>
          </a:extLst>
        </xdr:cNvPr>
        <xdr:cNvSpPr/>
      </xdr:nvSpPr>
      <xdr:spPr>
        <a:xfrm>
          <a:off x="12242800" y="1427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a:extLst>
            <a:ext uri="{FF2B5EF4-FFF2-40B4-BE49-F238E27FC236}">
              <a16:creationId xmlns:a16="http://schemas.microsoft.com/office/drawing/2014/main" id="{B654FDE3-2C7B-4221-AD0F-339C464FCA4F}"/>
            </a:ext>
          </a:extLst>
        </xdr:cNvPr>
        <xdr:cNvSpPr txBox="1"/>
      </xdr:nvSpPr>
      <xdr:spPr>
        <a:xfrm>
          <a:off x="11950700" y="1435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5C2658C6-AA9A-4D0B-BD1E-77B66A021451}"/>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9F84AAB1-55F4-454E-AD06-3EA00010A1C7}"/>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DA0A8310-0DC3-4DBF-88C8-29544F609D27}"/>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481A3E7-381A-47B2-85AF-250429A205C7}"/>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33BFC34C-ED77-4A58-A00A-94F989FEEFB7}"/>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114300</xdr:rowOff>
    </xdr:from>
    <xdr:to>
      <xdr:col>81</xdr:col>
      <xdr:colOff>95250</xdr:colOff>
      <xdr:row>81</xdr:row>
      <xdr:rowOff>44450</xdr:rowOff>
    </xdr:to>
    <xdr:sp macro="" textlink="">
      <xdr:nvSpPr>
        <xdr:cNvPr id="274" name="楕円 273">
          <a:extLst>
            <a:ext uri="{FF2B5EF4-FFF2-40B4-BE49-F238E27FC236}">
              <a16:creationId xmlns:a16="http://schemas.microsoft.com/office/drawing/2014/main" id="{FB4E19C8-E94B-4D51-81AF-9EC58C8084B2}"/>
            </a:ext>
          </a:extLst>
        </xdr:cNvPr>
        <xdr:cNvSpPr/>
      </xdr:nvSpPr>
      <xdr:spPr>
        <a:xfrm>
          <a:off x="15427960" y="135255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35577</xdr:rowOff>
    </xdr:from>
    <xdr:ext cx="762000" cy="259045"/>
    <xdr:sp macro="" textlink="">
      <xdr:nvSpPr>
        <xdr:cNvPr id="275" name="給与水準   （国との比較）該当値テキスト">
          <a:extLst>
            <a:ext uri="{FF2B5EF4-FFF2-40B4-BE49-F238E27FC236}">
              <a16:creationId xmlns:a16="http://schemas.microsoft.com/office/drawing/2014/main" id="{5EDE13E6-5884-48E7-A4F2-FB551830DA00}"/>
            </a:ext>
          </a:extLst>
        </xdr:cNvPr>
        <xdr:cNvSpPr txBox="1"/>
      </xdr:nvSpPr>
      <xdr:spPr>
        <a:xfrm>
          <a:off x="1556385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76" name="楕円 275">
          <a:extLst>
            <a:ext uri="{FF2B5EF4-FFF2-40B4-BE49-F238E27FC236}">
              <a16:creationId xmlns:a16="http://schemas.microsoft.com/office/drawing/2014/main" id="{DBABE39B-ED18-4D97-8EA0-96C0241D881A}"/>
            </a:ext>
          </a:extLst>
        </xdr:cNvPr>
        <xdr:cNvSpPr/>
      </xdr:nvSpPr>
      <xdr:spPr>
        <a:xfrm>
          <a:off x="14665960" y="135255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77" name="テキスト ボックス 276">
          <a:extLst>
            <a:ext uri="{FF2B5EF4-FFF2-40B4-BE49-F238E27FC236}">
              <a16:creationId xmlns:a16="http://schemas.microsoft.com/office/drawing/2014/main" id="{EF0D8D16-C8D9-4116-8966-DD4E1DA5BF6D}"/>
            </a:ext>
          </a:extLst>
        </xdr:cNvPr>
        <xdr:cNvSpPr txBox="1"/>
      </xdr:nvSpPr>
      <xdr:spPr>
        <a:xfrm>
          <a:off x="14370050" y="1329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78" name="楕円 277">
          <a:extLst>
            <a:ext uri="{FF2B5EF4-FFF2-40B4-BE49-F238E27FC236}">
              <a16:creationId xmlns:a16="http://schemas.microsoft.com/office/drawing/2014/main" id="{1F2A8110-74D8-4372-851C-E34A71836D07}"/>
            </a:ext>
          </a:extLst>
        </xdr:cNvPr>
        <xdr:cNvSpPr/>
      </xdr:nvSpPr>
      <xdr:spPr>
        <a:xfrm>
          <a:off x="13868400" y="136423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79" name="テキスト ボックス 278">
          <a:extLst>
            <a:ext uri="{FF2B5EF4-FFF2-40B4-BE49-F238E27FC236}">
              <a16:creationId xmlns:a16="http://schemas.microsoft.com/office/drawing/2014/main" id="{A0D08499-9146-4B16-BA65-2FE2BE6AA450}"/>
            </a:ext>
          </a:extLst>
        </xdr:cNvPr>
        <xdr:cNvSpPr txBox="1"/>
      </xdr:nvSpPr>
      <xdr:spPr>
        <a:xfrm>
          <a:off x="13557250" y="1341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154516</xdr:rowOff>
    </xdr:from>
    <xdr:to>
      <xdr:col>68</xdr:col>
      <xdr:colOff>203200</xdr:colOff>
      <xdr:row>81</xdr:row>
      <xdr:rowOff>84666</xdr:rowOff>
    </xdr:to>
    <xdr:sp macro="" textlink="">
      <xdr:nvSpPr>
        <xdr:cNvPr id="280" name="楕円 279">
          <a:extLst>
            <a:ext uri="{FF2B5EF4-FFF2-40B4-BE49-F238E27FC236}">
              <a16:creationId xmlns:a16="http://schemas.microsoft.com/office/drawing/2014/main" id="{F972984E-45F0-4D21-BE6C-C91017008B62}"/>
            </a:ext>
          </a:extLst>
        </xdr:cNvPr>
        <xdr:cNvSpPr/>
      </xdr:nvSpPr>
      <xdr:spPr>
        <a:xfrm>
          <a:off x="13055600" y="1356571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94843</xdr:rowOff>
    </xdr:from>
    <xdr:ext cx="762000" cy="259045"/>
    <xdr:sp macro="" textlink="">
      <xdr:nvSpPr>
        <xdr:cNvPr id="281" name="テキスト ボックス 280">
          <a:extLst>
            <a:ext uri="{FF2B5EF4-FFF2-40B4-BE49-F238E27FC236}">
              <a16:creationId xmlns:a16="http://schemas.microsoft.com/office/drawing/2014/main" id="{FEEBD84A-1D4A-445D-AC06-D71352CF4E62}"/>
            </a:ext>
          </a:extLst>
        </xdr:cNvPr>
        <xdr:cNvSpPr txBox="1"/>
      </xdr:nvSpPr>
      <xdr:spPr>
        <a:xfrm>
          <a:off x="12763500" y="1333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134409</xdr:rowOff>
    </xdr:from>
    <xdr:to>
      <xdr:col>64</xdr:col>
      <xdr:colOff>152400</xdr:colOff>
      <xdr:row>81</xdr:row>
      <xdr:rowOff>64559</xdr:rowOff>
    </xdr:to>
    <xdr:sp macro="" textlink="">
      <xdr:nvSpPr>
        <xdr:cNvPr id="282" name="楕円 281">
          <a:extLst>
            <a:ext uri="{FF2B5EF4-FFF2-40B4-BE49-F238E27FC236}">
              <a16:creationId xmlns:a16="http://schemas.microsoft.com/office/drawing/2014/main" id="{45B7F910-8D78-43A6-A18F-4DC9087B4EB7}"/>
            </a:ext>
          </a:extLst>
        </xdr:cNvPr>
        <xdr:cNvSpPr/>
      </xdr:nvSpPr>
      <xdr:spPr>
        <a:xfrm>
          <a:off x="12242800" y="135456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74736</xdr:rowOff>
    </xdr:from>
    <xdr:ext cx="762000" cy="259045"/>
    <xdr:sp macro="" textlink="">
      <xdr:nvSpPr>
        <xdr:cNvPr id="283" name="テキスト ボックス 282">
          <a:extLst>
            <a:ext uri="{FF2B5EF4-FFF2-40B4-BE49-F238E27FC236}">
              <a16:creationId xmlns:a16="http://schemas.microsoft.com/office/drawing/2014/main" id="{9591D803-09B5-427C-80B5-79ACD6D87D3F}"/>
            </a:ext>
          </a:extLst>
        </xdr:cNvPr>
        <xdr:cNvSpPr txBox="1"/>
      </xdr:nvSpPr>
      <xdr:spPr>
        <a:xfrm>
          <a:off x="11950700" y="1331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310153F-4FF5-4020-AEDD-87675804587F}"/>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F2ACCB3E-6ED2-46FE-A17E-E53EF20A54E3}"/>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51850E3-65F9-460B-A2D1-E9A914DDCA2F}"/>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AA579155-2EEA-4F0C-B738-50BDC3D18A9A}"/>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3E06C207-1CDB-4957-94C5-2B5A19FE6EB4}"/>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362E6D11-DFE9-4BA8-8D2B-A4F9D285D3CF}"/>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9AE9A8-E63B-489A-BCCB-9395DDFD732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27BEBFB0-7759-4951-AA6B-48B44876BBE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E36C9DD6-B3AA-47D7-9473-92EFBDFFCC18}"/>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4A379C96-747C-4098-BE16-435032CF314E}"/>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D84B2ECA-5284-406B-A559-10A7226FAA17}"/>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4C1DCAA7-6C19-4F3C-B9E9-5FCF63F18C0F}"/>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D362B701-361E-4FB5-A035-42E374649999}"/>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日に総合支所の機能を見直し、丹原総合支所、小松総合支所を丹原サービスセンター、小松サービスセンターとするなど組織のスリム化を図っ</a:t>
          </a:r>
          <a:r>
            <a:rPr kumimoji="1" lang="ja-JP" altLang="en-US" sz="1100">
              <a:solidFill>
                <a:schemeClr val="dk1"/>
              </a:solidFill>
              <a:effectLst/>
              <a:latin typeface="+mn-lt"/>
              <a:ea typeface="+mn-ea"/>
              <a:cs typeface="+mn-cs"/>
            </a:rPr>
            <a:t>た</a:t>
          </a:r>
          <a:r>
            <a:rPr kumimoji="1" lang="ja-JP" altLang="en-US" sz="1100">
              <a:solidFill>
                <a:schemeClr val="tx1"/>
              </a:solidFill>
              <a:effectLst/>
              <a:latin typeface="+mn-lt"/>
              <a:ea typeface="+mn-ea"/>
              <a:cs typeface="+mn-cs"/>
            </a:rPr>
            <a:t>ものの</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人口減少等により、</a:t>
          </a:r>
          <a:r>
            <a:rPr kumimoji="1" lang="en-US" altLang="ja-JP" sz="1100">
              <a:solidFill>
                <a:schemeClr val="tx1"/>
              </a:solidFill>
              <a:effectLst/>
              <a:latin typeface="+mn-lt"/>
              <a:ea typeface="+mn-ea"/>
              <a:cs typeface="+mn-cs"/>
            </a:rPr>
            <a:t>0.04</a:t>
          </a:r>
          <a:r>
            <a:rPr kumimoji="1" lang="ja-JP" altLang="en-US" sz="1100">
              <a:solidFill>
                <a:schemeClr val="tx1"/>
              </a:solidFill>
              <a:effectLst/>
              <a:latin typeface="+mn-lt"/>
              <a:ea typeface="+mn-ea"/>
              <a:cs typeface="+mn-cs"/>
            </a:rPr>
            <a:t>人増加</a:t>
          </a:r>
          <a:r>
            <a:rPr kumimoji="1" lang="ja-JP" altLang="ja-JP" sz="1100">
              <a:solidFill>
                <a:schemeClr val="tx1"/>
              </a:solidFill>
              <a:effectLst/>
              <a:latin typeface="+mn-lt"/>
              <a:ea typeface="+mn-ea"/>
              <a:cs typeface="+mn-cs"/>
            </a:rPr>
            <a:t>している。</a:t>
          </a:r>
          <a:endParaRPr lang="ja-JP" altLang="ja-JP" sz="1400">
            <a:solidFill>
              <a:schemeClr val="tx1"/>
            </a:solidFill>
            <a:effectLst/>
          </a:endParaRPr>
        </a:p>
        <a:p>
          <a:r>
            <a:rPr kumimoji="1" lang="ja-JP" altLang="ja-JP" sz="1100">
              <a:solidFill>
                <a:schemeClr val="dk1"/>
              </a:solidFill>
              <a:effectLst/>
              <a:latin typeface="+mn-lt"/>
              <a:ea typeface="+mn-ea"/>
              <a:cs typeface="+mn-cs"/>
            </a:rPr>
            <a:t>　生産年齢人口の減少に伴う人材確保の困難化や定年延長による年齢構成の変化とともに、今後とも本市の現状や地域特性を考慮しながら、組織機構、職員配置の再編・見直しを進め、簡素で効率的な執行体制の実現と適切な定員管理に努める。 </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D0038CCA-340E-43D4-B119-DDE35B7245D6}"/>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D10D8156-5863-4192-85CA-FAF2F3A05826}"/>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9F26B601-B3AE-4AFE-AFAF-A801D1310F3F}"/>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69074514-577E-4D36-8B4C-C0045E0F8778}"/>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E697BFD3-9BAB-4AB0-8D5B-4A812D5AB7FB}"/>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148C6959-3CB2-4968-872D-D7B05F0FA254}"/>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FD5A3125-062C-4CF6-B063-7D51B7853C2D}"/>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62A2C787-3680-4B45-A579-B8F68BFE071D}"/>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11558FF0-5D20-4E8A-AC56-B9BF0C54E211}"/>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9CF87EFA-D1E6-4FAF-8B94-A6AC1EA25BC4}"/>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1AAD9E97-CA4B-4561-B5E3-D8727217BC7D}"/>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5DEC40E8-E8D3-4637-839A-95BE173B9973}"/>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6AAAAD69-4DE0-4466-8D50-6AAAB038FD8F}"/>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E51AAF26-64EF-4DDB-BFB0-A65ED82A67D0}"/>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673A8075-0A99-408C-ACC9-FE3D92D8C873}"/>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DD37C0F1-57C2-479A-B964-284866DE692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751F26A3-32E5-4BA9-98A5-DED8784E442D}"/>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68C7DE70-5B9B-43A5-890C-E35857A37A25}"/>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5" name="直線コネクタ 314">
          <a:extLst>
            <a:ext uri="{FF2B5EF4-FFF2-40B4-BE49-F238E27FC236}">
              <a16:creationId xmlns:a16="http://schemas.microsoft.com/office/drawing/2014/main" id="{E0BD4CF7-11E0-4B7E-BD5E-D43FBBE06BDD}"/>
            </a:ext>
          </a:extLst>
        </xdr:cNvPr>
        <xdr:cNvCxnSpPr/>
      </xdr:nvCxnSpPr>
      <xdr:spPr>
        <a:xfrm flipV="1">
          <a:off x="15474950" y="9678126"/>
          <a:ext cx="0" cy="1626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6" name="定員管理の状況最小値テキスト">
          <a:extLst>
            <a:ext uri="{FF2B5EF4-FFF2-40B4-BE49-F238E27FC236}">
              <a16:creationId xmlns:a16="http://schemas.microsoft.com/office/drawing/2014/main" id="{8A9A839D-7F8F-4688-ACCD-A66F3C5E2617}"/>
            </a:ext>
          </a:extLst>
        </xdr:cNvPr>
        <xdr:cNvSpPr txBox="1"/>
      </xdr:nvSpPr>
      <xdr:spPr>
        <a:xfrm>
          <a:off x="15563850" y="1127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7" name="直線コネクタ 316">
          <a:extLst>
            <a:ext uri="{FF2B5EF4-FFF2-40B4-BE49-F238E27FC236}">
              <a16:creationId xmlns:a16="http://schemas.microsoft.com/office/drawing/2014/main" id="{0CAA130D-9D7D-4DF9-9DF2-4FEBC81886FF}"/>
            </a:ext>
          </a:extLst>
        </xdr:cNvPr>
        <xdr:cNvCxnSpPr/>
      </xdr:nvCxnSpPr>
      <xdr:spPr>
        <a:xfrm>
          <a:off x="15405100" y="113049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18" name="定員管理の状況最大値テキスト">
          <a:extLst>
            <a:ext uri="{FF2B5EF4-FFF2-40B4-BE49-F238E27FC236}">
              <a16:creationId xmlns:a16="http://schemas.microsoft.com/office/drawing/2014/main" id="{671C552C-7CD0-4F35-8980-9A44AEA980F2}"/>
            </a:ext>
          </a:extLst>
        </xdr:cNvPr>
        <xdr:cNvSpPr txBox="1"/>
      </xdr:nvSpPr>
      <xdr:spPr>
        <a:xfrm>
          <a:off x="15563850" y="942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19" name="直線コネクタ 318">
          <a:extLst>
            <a:ext uri="{FF2B5EF4-FFF2-40B4-BE49-F238E27FC236}">
              <a16:creationId xmlns:a16="http://schemas.microsoft.com/office/drawing/2014/main" id="{183918D8-4146-416A-BB3F-16B69CA8A4D6}"/>
            </a:ext>
          </a:extLst>
        </xdr:cNvPr>
        <xdr:cNvCxnSpPr/>
      </xdr:nvCxnSpPr>
      <xdr:spPr>
        <a:xfrm>
          <a:off x="15405100" y="9678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101419</xdr:rowOff>
    </xdr:from>
    <xdr:to>
      <xdr:col>81</xdr:col>
      <xdr:colOff>44450</xdr:colOff>
      <xdr:row>64</xdr:row>
      <xdr:rowOff>115207</xdr:rowOff>
    </xdr:to>
    <xdr:cxnSp macro="">
      <xdr:nvCxnSpPr>
        <xdr:cNvPr id="320" name="直線コネクタ 319">
          <a:extLst>
            <a:ext uri="{FF2B5EF4-FFF2-40B4-BE49-F238E27FC236}">
              <a16:creationId xmlns:a16="http://schemas.microsoft.com/office/drawing/2014/main" id="{46A9529A-33DB-44FC-98CB-36B3F75781DA}"/>
            </a:ext>
          </a:extLst>
        </xdr:cNvPr>
        <xdr:cNvCxnSpPr/>
      </xdr:nvCxnSpPr>
      <xdr:spPr>
        <a:xfrm>
          <a:off x="14712950" y="10830379"/>
          <a:ext cx="762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67871</xdr:rowOff>
    </xdr:from>
    <xdr:ext cx="762000" cy="259045"/>
    <xdr:sp macro="" textlink="">
      <xdr:nvSpPr>
        <xdr:cNvPr id="321" name="定員管理の状況平均値テキスト">
          <a:extLst>
            <a:ext uri="{FF2B5EF4-FFF2-40B4-BE49-F238E27FC236}">
              <a16:creationId xmlns:a16="http://schemas.microsoft.com/office/drawing/2014/main" id="{77F6C450-A5F3-476A-BF1B-FD4FB569101B}"/>
            </a:ext>
          </a:extLst>
        </xdr:cNvPr>
        <xdr:cNvSpPr txBox="1"/>
      </xdr:nvSpPr>
      <xdr:spPr>
        <a:xfrm>
          <a:off x="15563850" y="10126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2" name="フローチャート: 判断 321">
          <a:extLst>
            <a:ext uri="{FF2B5EF4-FFF2-40B4-BE49-F238E27FC236}">
              <a16:creationId xmlns:a16="http://schemas.microsoft.com/office/drawing/2014/main" id="{5C168742-A374-43D1-8BAA-78CFA53CF02F}"/>
            </a:ext>
          </a:extLst>
        </xdr:cNvPr>
        <xdr:cNvSpPr/>
      </xdr:nvSpPr>
      <xdr:spPr>
        <a:xfrm>
          <a:off x="15427960" y="102773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70394</xdr:rowOff>
    </xdr:from>
    <xdr:to>
      <xdr:col>77</xdr:col>
      <xdr:colOff>44450</xdr:colOff>
      <xdr:row>64</xdr:row>
      <xdr:rowOff>101419</xdr:rowOff>
    </xdr:to>
    <xdr:cxnSp macro="">
      <xdr:nvCxnSpPr>
        <xdr:cNvPr id="323" name="直線コネクタ 322">
          <a:extLst>
            <a:ext uri="{FF2B5EF4-FFF2-40B4-BE49-F238E27FC236}">
              <a16:creationId xmlns:a16="http://schemas.microsoft.com/office/drawing/2014/main" id="{32E5F204-6BE9-41DA-ACB4-F5D4E2DAB97B}"/>
            </a:ext>
          </a:extLst>
        </xdr:cNvPr>
        <xdr:cNvCxnSpPr/>
      </xdr:nvCxnSpPr>
      <xdr:spPr>
        <a:xfrm>
          <a:off x="13903960" y="10799354"/>
          <a:ext cx="80899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4" name="フローチャート: 判断 323">
          <a:extLst>
            <a:ext uri="{FF2B5EF4-FFF2-40B4-BE49-F238E27FC236}">
              <a16:creationId xmlns:a16="http://schemas.microsoft.com/office/drawing/2014/main" id="{713AC8D4-6A60-4928-AD32-6C72BEA9123D}"/>
            </a:ext>
          </a:extLst>
        </xdr:cNvPr>
        <xdr:cNvSpPr/>
      </xdr:nvSpPr>
      <xdr:spPr>
        <a:xfrm>
          <a:off x="14665960" y="1026704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152780</xdr:rowOff>
    </xdr:from>
    <xdr:ext cx="736600" cy="259045"/>
    <xdr:sp macro="" textlink="">
      <xdr:nvSpPr>
        <xdr:cNvPr id="325" name="テキスト ボックス 324">
          <a:extLst>
            <a:ext uri="{FF2B5EF4-FFF2-40B4-BE49-F238E27FC236}">
              <a16:creationId xmlns:a16="http://schemas.microsoft.com/office/drawing/2014/main" id="{27CB3203-3B6F-44FF-ABBE-27FAAADDFE82}"/>
            </a:ext>
          </a:extLst>
        </xdr:cNvPr>
        <xdr:cNvSpPr txBox="1"/>
      </xdr:nvSpPr>
      <xdr:spPr>
        <a:xfrm>
          <a:off x="14370050" y="1004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39370</xdr:rowOff>
    </xdr:from>
    <xdr:to>
      <xdr:col>72</xdr:col>
      <xdr:colOff>203200</xdr:colOff>
      <xdr:row>64</xdr:row>
      <xdr:rowOff>70394</xdr:rowOff>
    </xdr:to>
    <xdr:cxnSp macro="">
      <xdr:nvCxnSpPr>
        <xdr:cNvPr id="326" name="直線コネクタ 325">
          <a:extLst>
            <a:ext uri="{FF2B5EF4-FFF2-40B4-BE49-F238E27FC236}">
              <a16:creationId xmlns:a16="http://schemas.microsoft.com/office/drawing/2014/main" id="{4B4F801C-AF09-4E38-A1D1-0B5FDF99A900}"/>
            </a:ext>
          </a:extLst>
        </xdr:cNvPr>
        <xdr:cNvCxnSpPr/>
      </xdr:nvCxnSpPr>
      <xdr:spPr>
        <a:xfrm>
          <a:off x="13106400" y="10768330"/>
          <a:ext cx="79756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a:extLst>
            <a:ext uri="{FF2B5EF4-FFF2-40B4-BE49-F238E27FC236}">
              <a16:creationId xmlns:a16="http://schemas.microsoft.com/office/drawing/2014/main" id="{ECD4A1F9-516E-4E00-9655-04672FC755BF}"/>
            </a:ext>
          </a:extLst>
        </xdr:cNvPr>
        <xdr:cNvSpPr/>
      </xdr:nvSpPr>
      <xdr:spPr>
        <a:xfrm>
          <a:off x="13868400" y="104011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a:extLst>
            <a:ext uri="{FF2B5EF4-FFF2-40B4-BE49-F238E27FC236}">
              <a16:creationId xmlns:a16="http://schemas.microsoft.com/office/drawing/2014/main" id="{C3C2C5E7-EE2E-4AE0-8513-0BC47D5E954E}"/>
            </a:ext>
          </a:extLst>
        </xdr:cNvPr>
        <xdr:cNvSpPr txBox="1"/>
      </xdr:nvSpPr>
      <xdr:spPr>
        <a:xfrm>
          <a:off x="13557250" y="1017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32476</xdr:rowOff>
    </xdr:from>
    <xdr:to>
      <xdr:col>68</xdr:col>
      <xdr:colOff>152400</xdr:colOff>
      <xdr:row>64</xdr:row>
      <xdr:rowOff>39370</xdr:rowOff>
    </xdr:to>
    <xdr:cxnSp macro="">
      <xdr:nvCxnSpPr>
        <xdr:cNvPr id="329" name="直線コネクタ 328">
          <a:extLst>
            <a:ext uri="{FF2B5EF4-FFF2-40B4-BE49-F238E27FC236}">
              <a16:creationId xmlns:a16="http://schemas.microsoft.com/office/drawing/2014/main" id="{4E12BA4C-0E6B-44B5-8057-EEA593477C26}"/>
            </a:ext>
          </a:extLst>
        </xdr:cNvPr>
        <xdr:cNvCxnSpPr/>
      </xdr:nvCxnSpPr>
      <xdr:spPr>
        <a:xfrm>
          <a:off x="12293600" y="10761436"/>
          <a:ext cx="8128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10885</xdr:rowOff>
    </xdr:from>
    <xdr:to>
      <xdr:col>68</xdr:col>
      <xdr:colOff>203200</xdr:colOff>
      <xdr:row>62</xdr:row>
      <xdr:rowOff>112485</xdr:rowOff>
    </xdr:to>
    <xdr:sp macro="" textlink="">
      <xdr:nvSpPr>
        <xdr:cNvPr id="330" name="フローチャート: 判断 329">
          <a:extLst>
            <a:ext uri="{FF2B5EF4-FFF2-40B4-BE49-F238E27FC236}">
              <a16:creationId xmlns:a16="http://schemas.microsoft.com/office/drawing/2014/main" id="{A95CA167-59CB-4D9E-BE2C-5E88B8D564DF}"/>
            </a:ext>
          </a:extLst>
        </xdr:cNvPr>
        <xdr:cNvSpPr/>
      </xdr:nvSpPr>
      <xdr:spPr>
        <a:xfrm>
          <a:off x="13055600" y="1040456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122662</xdr:rowOff>
    </xdr:from>
    <xdr:ext cx="762000" cy="259045"/>
    <xdr:sp macro="" textlink="">
      <xdr:nvSpPr>
        <xdr:cNvPr id="331" name="テキスト ボックス 330">
          <a:extLst>
            <a:ext uri="{FF2B5EF4-FFF2-40B4-BE49-F238E27FC236}">
              <a16:creationId xmlns:a16="http://schemas.microsoft.com/office/drawing/2014/main" id="{9A53841D-DE44-41E4-995A-0B9200E82588}"/>
            </a:ext>
          </a:extLst>
        </xdr:cNvPr>
        <xdr:cNvSpPr txBox="1"/>
      </xdr:nvSpPr>
      <xdr:spPr>
        <a:xfrm>
          <a:off x="12763500" y="1018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C8E80D95-960C-4939-9015-3C8E6B4404D6}"/>
            </a:ext>
          </a:extLst>
        </xdr:cNvPr>
        <xdr:cNvSpPr/>
      </xdr:nvSpPr>
      <xdr:spPr>
        <a:xfrm>
          <a:off x="12242800" y="10394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a:extLst>
            <a:ext uri="{FF2B5EF4-FFF2-40B4-BE49-F238E27FC236}">
              <a16:creationId xmlns:a16="http://schemas.microsoft.com/office/drawing/2014/main" id="{C6887606-57C8-4184-A6FF-00BCF2D357D6}"/>
            </a:ext>
          </a:extLst>
        </xdr:cNvPr>
        <xdr:cNvSpPr txBox="1"/>
      </xdr:nvSpPr>
      <xdr:spPr>
        <a:xfrm>
          <a:off x="11950700" y="1016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DBC6A11C-C737-43EF-9086-EA91183666B9}"/>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AC0CAFE5-0717-4F57-8124-F3571F316F8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F7A34F9B-E99B-4E57-9D93-C921511A5DE8}"/>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76A46C9F-5D98-4B9A-B141-6231D6328E8D}"/>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A7C5142D-DE6E-4B0F-8C90-11DB88F41B97}"/>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64407</xdr:rowOff>
    </xdr:from>
    <xdr:to>
      <xdr:col>81</xdr:col>
      <xdr:colOff>95250</xdr:colOff>
      <xdr:row>64</xdr:row>
      <xdr:rowOff>166007</xdr:rowOff>
    </xdr:to>
    <xdr:sp macro="" textlink="">
      <xdr:nvSpPr>
        <xdr:cNvPr id="339" name="楕円 338">
          <a:extLst>
            <a:ext uri="{FF2B5EF4-FFF2-40B4-BE49-F238E27FC236}">
              <a16:creationId xmlns:a16="http://schemas.microsoft.com/office/drawing/2014/main" id="{7EB1A5EF-B473-4F7A-A538-A06B4298DB5E}"/>
            </a:ext>
          </a:extLst>
        </xdr:cNvPr>
        <xdr:cNvSpPr/>
      </xdr:nvSpPr>
      <xdr:spPr>
        <a:xfrm>
          <a:off x="15427960" y="1079336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36484</xdr:rowOff>
    </xdr:from>
    <xdr:ext cx="762000" cy="259045"/>
    <xdr:sp macro="" textlink="">
      <xdr:nvSpPr>
        <xdr:cNvPr id="340" name="定員管理の状況該当値テキスト">
          <a:extLst>
            <a:ext uri="{FF2B5EF4-FFF2-40B4-BE49-F238E27FC236}">
              <a16:creationId xmlns:a16="http://schemas.microsoft.com/office/drawing/2014/main" id="{A8C22E03-A5E6-45E3-97BF-358DC4945FD8}"/>
            </a:ext>
          </a:extLst>
        </xdr:cNvPr>
        <xdr:cNvSpPr txBox="1"/>
      </xdr:nvSpPr>
      <xdr:spPr>
        <a:xfrm>
          <a:off x="15563850" y="107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50619</xdr:rowOff>
    </xdr:from>
    <xdr:to>
      <xdr:col>77</xdr:col>
      <xdr:colOff>95250</xdr:colOff>
      <xdr:row>64</xdr:row>
      <xdr:rowOff>152219</xdr:rowOff>
    </xdr:to>
    <xdr:sp macro="" textlink="">
      <xdr:nvSpPr>
        <xdr:cNvPr id="341" name="楕円 340">
          <a:extLst>
            <a:ext uri="{FF2B5EF4-FFF2-40B4-BE49-F238E27FC236}">
              <a16:creationId xmlns:a16="http://schemas.microsoft.com/office/drawing/2014/main" id="{589C7550-0BB3-4646-AB67-0D9EFB25D10F}"/>
            </a:ext>
          </a:extLst>
        </xdr:cNvPr>
        <xdr:cNvSpPr/>
      </xdr:nvSpPr>
      <xdr:spPr>
        <a:xfrm>
          <a:off x="14665960" y="1077957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136996</xdr:rowOff>
    </xdr:from>
    <xdr:ext cx="736600" cy="259045"/>
    <xdr:sp macro="" textlink="">
      <xdr:nvSpPr>
        <xdr:cNvPr id="342" name="テキスト ボックス 341">
          <a:extLst>
            <a:ext uri="{FF2B5EF4-FFF2-40B4-BE49-F238E27FC236}">
              <a16:creationId xmlns:a16="http://schemas.microsoft.com/office/drawing/2014/main" id="{3B7B536A-F3BD-4952-B599-A624163F39F1}"/>
            </a:ext>
          </a:extLst>
        </xdr:cNvPr>
        <xdr:cNvSpPr txBox="1"/>
      </xdr:nvSpPr>
      <xdr:spPr>
        <a:xfrm>
          <a:off x="14370050" y="10865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19594</xdr:rowOff>
    </xdr:from>
    <xdr:to>
      <xdr:col>73</xdr:col>
      <xdr:colOff>44450</xdr:colOff>
      <xdr:row>64</xdr:row>
      <xdr:rowOff>121194</xdr:rowOff>
    </xdr:to>
    <xdr:sp macro="" textlink="">
      <xdr:nvSpPr>
        <xdr:cNvPr id="343" name="楕円 342">
          <a:extLst>
            <a:ext uri="{FF2B5EF4-FFF2-40B4-BE49-F238E27FC236}">
              <a16:creationId xmlns:a16="http://schemas.microsoft.com/office/drawing/2014/main" id="{A644AE92-D35B-4BAB-8FAC-26AE4B8CE3AB}"/>
            </a:ext>
          </a:extLst>
        </xdr:cNvPr>
        <xdr:cNvSpPr/>
      </xdr:nvSpPr>
      <xdr:spPr>
        <a:xfrm>
          <a:off x="13868400" y="107485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105971</xdr:rowOff>
    </xdr:from>
    <xdr:ext cx="762000" cy="259045"/>
    <xdr:sp macro="" textlink="">
      <xdr:nvSpPr>
        <xdr:cNvPr id="344" name="テキスト ボックス 343">
          <a:extLst>
            <a:ext uri="{FF2B5EF4-FFF2-40B4-BE49-F238E27FC236}">
              <a16:creationId xmlns:a16="http://schemas.microsoft.com/office/drawing/2014/main" id="{1B2428E4-ECBF-45C0-AD23-F60B091E5E21}"/>
            </a:ext>
          </a:extLst>
        </xdr:cNvPr>
        <xdr:cNvSpPr txBox="1"/>
      </xdr:nvSpPr>
      <xdr:spPr>
        <a:xfrm>
          <a:off x="13557250" y="108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160020</xdr:rowOff>
    </xdr:from>
    <xdr:to>
      <xdr:col>68</xdr:col>
      <xdr:colOff>203200</xdr:colOff>
      <xdr:row>64</xdr:row>
      <xdr:rowOff>90170</xdr:rowOff>
    </xdr:to>
    <xdr:sp macro="" textlink="">
      <xdr:nvSpPr>
        <xdr:cNvPr id="345" name="楕円 344">
          <a:extLst>
            <a:ext uri="{FF2B5EF4-FFF2-40B4-BE49-F238E27FC236}">
              <a16:creationId xmlns:a16="http://schemas.microsoft.com/office/drawing/2014/main" id="{A340A2A2-C9C8-48FA-BD8C-934AE5498850}"/>
            </a:ext>
          </a:extLst>
        </xdr:cNvPr>
        <xdr:cNvSpPr/>
      </xdr:nvSpPr>
      <xdr:spPr>
        <a:xfrm>
          <a:off x="13055600" y="1072134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74947</xdr:rowOff>
    </xdr:from>
    <xdr:ext cx="762000" cy="259045"/>
    <xdr:sp macro="" textlink="">
      <xdr:nvSpPr>
        <xdr:cNvPr id="346" name="テキスト ボックス 345">
          <a:extLst>
            <a:ext uri="{FF2B5EF4-FFF2-40B4-BE49-F238E27FC236}">
              <a16:creationId xmlns:a16="http://schemas.microsoft.com/office/drawing/2014/main" id="{DC522600-25D2-4E44-905B-D8B1203E6765}"/>
            </a:ext>
          </a:extLst>
        </xdr:cNvPr>
        <xdr:cNvSpPr txBox="1"/>
      </xdr:nvSpPr>
      <xdr:spPr>
        <a:xfrm>
          <a:off x="12763500" y="1080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153126</xdr:rowOff>
    </xdr:from>
    <xdr:to>
      <xdr:col>64</xdr:col>
      <xdr:colOff>152400</xdr:colOff>
      <xdr:row>64</xdr:row>
      <xdr:rowOff>83276</xdr:rowOff>
    </xdr:to>
    <xdr:sp macro="" textlink="">
      <xdr:nvSpPr>
        <xdr:cNvPr id="347" name="楕円 346">
          <a:extLst>
            <a:ext uri="{FF2B5EF4-FFF2-40B4-BE49-F238E27FC236}">
              <a16:creationId xmlns:a16="http://schemas.microsoft.com/office/drawing/2014/main" id="{A927471F-A733-4D77-B106-48C42DD6A664}"/>
            </a:ext>
          </a:extLst>
        </xdr:cNvPr>
        <xdr:cNvSpPr/>
      </xdr:nvSpPr>
      <xdr:spPr>
        <a:xfrm>
          <a:off x="12242800" y="107144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68053</xdr:rowOff>
    </xdr:from>
    <xdr:ext cx="762000" cy="259045"/>
    <xdr:sp macro="" textlink="">
      <xdr:nvSpPr>
        <xdr:cNvPr id="348" name="テキスト ボックス 347">
          <a:extLst>
            <a:ext uri="{FF2B5EF4-FFF2-40B4-BE49-F238E27FC236}">
              <a16:creationId xmlns:a16="http://schemas.microsoft.com/office/drawing/2014/main" id="{857D0EC6-2A56-40E8-AB16-7ADDF3DDE936}"/>
            </a:ext>
          </a:extLst>
        </xdr:cNvPr>
        <xdr:cNvSpPr txBox="1"/>
      </xdr:nvSpPr>
      <xdr:spPr>
        <a:xfrm>
          <a:off x="11950700" y="1079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378503D-A2FD-429E-8AD5-B460DD38E4D5}"/>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E46E5156-2760-43C8-BE07-63BD23A1B0C4}"/>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62299248-FE0E-4ED9-B67C-99F2548EF3FB}"/>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72EFA66C-9D31-49B2-BFCA-B50588226936}"/>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5A64B17A-F10A-4588-BBEC-3CA66993D132}"/>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D512CD92-AC59-4B7B-921E-22D416ECAC9B}"/>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29152424-D2A5-499B-8A58-51C86453A0A6}"/>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67AFECBB-1E8E-4174-A5B8-0B35DEA8CBDA}"/>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4C539585-6949-40BF-8030-373348022824}"/>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3AE1044F-8307-4DFE-A06B-5C9D50F3BC61}"/>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1E908A20-8072-4939-9452-48E5355290E4}"/>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AB4D0E02-D557-4676-92B5-134C3D135C24}"/>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266F5A54-0DBB-459D-B630-FB0952151DE1}"/>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合併特例債や臨時財政対策債等の元利償還金が増加したことに加え、普通交付税や臨時財政対策債発行可能額等の減少により、標準財政規模が減少したことから、</a:t>
          </a:r>
          <a:r>
            <a:rPr kumimoji="1" lang="en-US" altLang="ja-JP" sz="900">
              <a:solidFill>
                <a:schemeClr val="dk1"/>
              </a:solidFill>
              <a:effectLst/>
              <a:latin typeface="+mn-lt"/>
              <a:ea typeface="+mn-ea"/>
              <a:cs typeface="+mn-cs"/>
            </a:rPr>
            <a:t>0.6</a:t>
          </a:r>
          <a:r>
            <a:rPr kumimoji="1" lang="ja-JP" altLang="ja-JP" sz="900">
              <a:solidFill>
                <a:schemeClr val="dk1"/>
              </a:solidFill>
              <a:effectLst/>
              <a:latin typeface="+mn-lt"/>
              <a:ea typeface="+mn-ea"/>
              <a:cs typeface="+mn-cs"/>
            </a:rPr>
            <a:t>ポイント悪化している。</a:t>
          </a:r>
          <a:endParaRPr lang="ja-JP" altLang="ja-JP" sz="1050">
            <a:effectLst/>
          </a:endParaRPr>
        </a:p>
        <a:p>
          <a:r>
            <a:rPr kumimoji="1" lang="ja-JP" altLang="ja-JP" sz="900">
              <a:solidFill>
                <a:schemeClr val="dk1"/>
              </a:solidFill>
              <a:effectLst/>
              <a:latin typeface="+mn-lt"/>
              <a:ea typeface="+mn-ea"/>
              <a:cs typeface="+mn-cs"/>
            </a:rPr>
            <a:t>　類似団体平均及び全国平均と比較すると悪い状況となっているが、愛媛県平均と比較すると良い状況である。</a:t>
          </a:r>
          <a:endParaRPr lang="ja-JP" altLang="ja-JP" sz="1050">
            <a:effectLst/>
          </a:endParaRPr>
        </a:p>
        <a:p>
          <a:r>
            <a:rPr kumimoji="1" lang="ja-JP" altLang="ja-JP" sz="900">
              <a:solidFill>
                <a:schemeClr val="dk1"/>
              </a:solidFill>
              <a:effectLst/>
              <a:latin typeface="+mn-lt"/>
              <a:ea typeface="+mn-ea"/>
              <a:cs typeface="+mn-cs"/>
            </a:rPr>
            <a:t>　今後、近年の</a:t>
          </a:r>
          <a:r>
            <a:rPr kumimoji="1" lang="ja-JP" altLang="en-US" sz="900">
              <a:solidFill>
                <a:schemeClr val="dk1"/>
              </a:solidFill>
              <a:effectLst/>
              <a:latin typeface="+mn-lt"/>
              <a:ea typeface="+mn-ea"/>
              <a:cs typeface="+mn-cs"/>
            </a:rPr>
            <a:t>ごみ処理施設の改修や学校施設の長寿命化改修等の</a:t>
          </a:r>
          <a:r>
            <a:rPr kumimoji="1" lang="ja-JP" altLang="ja-JP" sz="900">
              <a:solidFill>
                <a:schemeClr val="dk1"/>
              </a:solidFill>
              <a:effectLst/>
              <a:latin typeface="+mn-lt"/>
              <a:ea typeface="+mn-ea"/>
              <a:cs typeface="+mn-cs"/>
            </a:rPr>
            <a:t>大型事業の実施に伴い借り入れた合併特例債等の市債の償還が開始することによる公債費の増加が見込まれていることから、今後は発行額の抑制に努めるとともに、減債基金の積立てによる償還財源の確保など、将来負担の軽減を図っていく必要がある。</a:t>
          </a:r>
          <a:endParaRPr lang="ja-JP" altLang="ja-JP" sz="105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55F425E2-7EEC-435A-A887-BF31D7FEC091}"/>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7B3A3A0B-04BB-4A96-A027-ACE78AA981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A6C31CAC-EA0C-43ED-996F-729692B912FC}"/>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5B3E30C0-FEDD-4DAD-AB13-DB899EE1774F}"/>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EBC1C9A3-A589-4562-A4B8-EE092E03ED52}"/>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A476058A-B4B4-42E8-B186-A4B05AF3DF7D}"/>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9984E3E8-0B7B-4BB6-AF60-E0687FA19625}"/>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DB50C492-3811-4A51-B541-8B6C5F3EE9E6}"/>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1D6AF7AE-2B51-4C02-912F-EACAB9CB885D}"/>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E1DB41D1-DCB4-47A1-9183-85C73361154C}"/>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D03FF93B-C3AD-429A-AC50-747013F2EE4E}"/>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A485FEE1-3E81-48C6-9C3D-42638778F55B}"/>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8115EF35-FE1A-406C-9F13-C41BDAB63EEE}"/>
            </a:ext>
          </a:extLst>
        </xdr:cNvPr>
        <xdr:cNvSpPr txBox="1"/>
      </xdr:nvSpPr>
      <xdr:spPr>
        <a:xfrm>
          <a:off x="1097915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D62DE483-82A5-461D-B42B-D4755B856F7D}"/>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DA25F303-A651-450B-9118-243B12A81C6D}"/>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7" name="直線コネクタ 376">
          <a:extLst>
            <a:ext uri="{FF2B5EF4-FFF2-40B4-BE49-F238E27FC236}">
              <a16:creationId xmlns:a16="http://schemas.microsoft.com/office/drawing/2014/main" id="{8F14B067-3C36-4B1C-917C-63A5FDEE200F}"/>
            </a:ext>
          </a:extLst>
        </xdr:cNvPr>
        <xdr:cNvCxnSpPr/>
      </xdr:nvCxnSpPr>
      <xdr:spPr>
        <a:xfrm flipV="1">
          <a:off x="15474950" y="6043507"/>
          <a:ext cx="0" cy="1534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8" name="公債費負担の状況最小値テキスト">
          <a:extLst>
            <a:ext uri="{FF2B5EF4-FFF2-40B4-BE49-F238E27FC236}">
              <a16:creationId xmlns:a16="http://schemas.microsoft.com/office/drawing/2014/main" id="{934BDEB4-F33F-45F0-A860-61F8B45A61C0}"/>
            </a:ext>
          </a:extLst>
        </xdr:cNvPr>
        <xdr:cNvSpPr txBox="1"/>
      </xdr:nvSpPr>
      <xdr:spPr>
        <a:xfrm>
          <a:off x="1556385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9" name="直線コネクタ 378">
          <a:extLst>
            <a:ext uri="{FF2B5EF4-FFF2-40B4-BE49-F238E27FC236}">
              <a16:creationId xmlns:a16="http://schemas.microsoft.com/office/drawing/2014/main" id="{1211B2FB-86BE-437F-84E4-42BD066DBFC4}"/>
            </a:ext>
          </a:extLst>
        </xdr:cNvPr>
        <xdr:cNvCxnSpPr/>
      </xdr:nvCxnSpPr>
      <xdr:spPr>
        <a:xfrm>
          <a:off x="1540510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0" name="公債費負担の状況最大値テキスト">
          <a:extLst>
            <a:ext uri="{FF2B5EF4-FFF2-40B4-BE49-F238E27FC236}">
              <a16:creationId xmlns:a16="http://schemas.microsoft.com/office/drawing/2014/main" id="{4B085B99-7846-423B-BA41-7BA026B71BB8}"/>
            </a:ext>
          </a:extLst>
        </xdr:cNvPr>
        <xdr:cNvSpPr txBox="1"/>
      </xdr:nvSpPr>
      <xdr:spPr>
        <a:xfrm>
          <a:off x="15563850" y="579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1" name="直線コネクタ 380">
          <a:extLst>
            <a:ext uri="{FF2B5EF4-FFF2-40B4-BE49-F238E27FC236}">
              <a16:creationId xmlns:a16="http://schemas.microsoft.com/office/drawing/2014/main" id="{4B5AB165-81C3-4715-B5FE-1FA6A1D38F36}"/>
            </a:ext>
          </a:extLst>
        </xdr:cNvPr>
        <xdr:cNvCxnSpPr/>
      </xdr:nvCxnSpPr>
      <xdr:spPr>
        <a:xfrm>
          <a:off x="15405100" y="60435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22578</xdr:rowOff>
    </xdr:from>
    <xdr:to>
      <xdr:col>81</xdr:col>
      <xdr:colOff>44450</xdr:colOff>
      <xdr:row>41</xdr:row>
      <xdr:rowOff>103011</xdr:rowOff>
    </xdr:to>
    <xdr:cxnSp macro="">
      <xdr:nvCxnSpPr>
        <xdr:cNvPr id="382" name="直線コネクタ 381">
          <a:extLst>
            <a:ext uri="{FF2B5EF4-FFF2-40B4-BE49-F238E27FC236}">
              <a16:creationId xmlns:a16="http://schemas.microsoft.com/office/drawing/2014/main" id="{9BBD84E0-AB41-489F-BF0C-BE2DEA83FE50}"/>
            </a:ext>
          </a:extLst>
        </xdr:cNvPr>
        <xdr:cNvCxnSpPr/>
      </xdr:nvCxnSpPr>
      <xdr:spPr>
        <a:xfrm>
          <a:off x="14712950" y="6895818"/>
          <a:ext cx="762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156932</xdr:rowOff>
    </xdr:from>
    <xdr:ext cx="762000" cy="259045"/>
    <xdr:sp macro="" textlink="">
      <xdr:nvSpPr>
        <xdr:cNvPr id="383" name="公債費負担の状況平均値テキスト">
          <a:extLst>
            <a:ext uri="{FF2B5EF4-FFF2-40B4-BE49-F238E27FC236}">
              <a16:creationId xmlns:a16="http://schemas.microsoft.com/office/drawing/2014/main" id="{97F2D383-B1CA-43B5-8F72-56E521EB4E61}"/>
            </a:ext>
          </a:extLst>
        </xdr:cNvPr>
        <xdr:cNvSpPr txBox="1"/>
      </xdr:nvSpPr>
      <xdr:spPr>
        <a:xfrm>
          <a:off x="15563850" y="652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4" name="フローチャート: 判断 383">
          <a:extLst>
            <a:ext uri="{FF2B5EF4-FFF2-40B4-BE49-F238E27FC236}">
              <a16:creationId xmlns:a16="http://schemas.microsoft.com/office/drawing/2014/main" id="{D267014B-50D6-4F1A-803C-4CA41CF1634D}"/>
            </a:ext>
          </a:extLst>
        </xdr:cNvPr>
        <xdr:cNvSpPr/>
      </xdr:nvSpPr>
      <xdr:spPr>
        <a:xfrm>
          <a:off x="15427960" y="667836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22578</xdr:rowOff>
    </xdr:from>
    <xdr:to>
      <xdr:col>77</xdr:col>
      <xdr:colOff>44450</xdr:colOff>
      <xdr:row>41</xdr:row>
      <xdr:rowOff>22578</xdr:rowOff>
    </xdr:to>
    <xdr:cxnSp macro="">
      <xdr:nvCxnSpPr>
        <xdr:cNvPr id="385" name="直線コネクタ 384">
          <a:extLst>
            <a:ext uri="{FF2B5EF4-FFF2-40B4-BE49-F238E27FC236}">
              <a16:creationId xmlns:a16="http://schemas.microsoft.com/office/drawing/2014/main" id="{131F33E2-F251-423F-8BDC-86F691728F30}"/>
            </a:ext>
          </a:extLst>
        </xdr:cNvPr>
        <xdr:cNvCxnSpPr/>
      </xdr:nvCxnSpPr>
      <xdr:spPr>
        <a:xfrm>
          <a:off x="13903960" y="6895818"/>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6" name="フローチャート: 判断 385">
          <a:extLst>
            <a:ext uri="{FF2B5EF4-FFF2-40B4-BE49-F238E27FC236}">
              <a16:creationId xmlns:a16="http://schemas.microsoft.com/office/drawing/2014/main" id="{038450A0-0ADB-4C88-935E-CE0108D1A506}"/>
            </a:ext>
          </a:extLst>
        </xdr:cNvPr>
        <xdr:cNvSpPr/>
      </xdr:nvSpPr>
      <xdr:spPr>
        <a:xfrm>
          <a:off x="14665960" y="66649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7" name="テキスト ボックス 386">
          <a:extLst>
            <a:ext uri="{FF2B5EF4-FFF2-40B4-BE49-F238E27FC236}">
              <a16:creationId xmlns:a16="http://schemas.microsoft.com/office/drawing/2014/main" id="{79401CF7-A6CB-4776-966C-008ABF28D0A2}"/>
            </a:ext>
          </a:extLst>
        </xdr:cNvPr>
        <xdr:cNvSpPr txBox="1"/>
      </xdr:nvSpPr>
      <xdr:spPr>
        <a:xfrm>
          <a:off x="1437005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9172</xdr:rowOff>
    </xdr:from>
    <xdr:to>
      <xdr:col>72</xdr:col>
      <xdr:colOff>203200</xdr:colOff>
      <xdr:row>41</xdr:row>
      <xdr:rowOff>22578</xdr:rowOff>
    </xdr:to>
    <xdr:cxnSp macro="">
      <xdr:nvCxnSpPr>
        <xdr:cNvPr id="388" name="直線コネクタ 387">
          <a:extLst>
            <a:ext uri="{FF2B5EF4-FFF2-40B4-BE49-F238E27FC236}">
              <a16:creationId xmlns:a16="http://schemas.microsoft.com/office/drawing/2014/main" id="{04A9AEFC-F6A5-47E2-A2EA-475ECC4002E5}"/>
            </a:ext>
          </a:extLst>
        </xdr:cNvPr>
        <xdr:cNvCxnSpPr/>
      </xdr:nvCxnSpPr>
      <xdr:spPr>
        <a:xfrm>
          <a:off x="13106400" y="6882412"/>
          <a:ext cx="79756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89" name="フローチャート: 判断 388">
          <a:extLst>
            <a:ext uri="{FF2B5EF4-FFF2-40B4-BE49-F238E27FC236}">
              <a16:creationId xmlns:a16="http://schemas.microsoft.com/office/drawing/2014/main" id="{266F34A0-2B39-4742-BB64-9048CFD6F5F7}"/>
            </a:ext>
          </a:extLst>
        </xdr:cNvPr>
        <xdr:cNvSpPr/>
      </xdr:nvSpPr>
      <xdr:spPr>
        <a:xfrm>
          <a:off x="13868400" y="6938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0" name="テキスト ボックス 389">
          <a:extLst>
            <a:ext uri="{FF2B5EF4-FFF2-40B4-BE49-F238E27FC236}">
              <a16:creationId xmlns:a16="http://schemas.microsoft.com/office/drawing/2014/main" id="{14E55527-4619-4EC7-AA0E-00DB830119E8}"/>
            </a:ext>
          </a:extLst>
        </xdr:cNvPr>
        <xdr:cNvSpPr txBox="1"/>
      </xdr:nvSpPr>
      <xdr:spPr>
        <a:xfrm>
          <a:off x="1355725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9172</xdr:rowOff>
    </xdr:from>
    <xdr:to>
      <xdr:col>68</xdr:col>
      <xdr:colOff>152400</xdr:colOff>
      <xdr:row>41</xdr:row>
      <xdr:rowOff>62795</xdr:rowOff>
    </xdr:to>
    <xdr:cxnSp macro="">
      <xdr:nvCxnSpPr>
        <xdr:cNvPr id="391" name="直線コネクタ 390">
          <a:extLst>
            <a:ext uri="{FF2B5EF4-FFF2-40B4-BE49-F238E27FC236}">
              <a16:creationId xmlns:a16="http://schemas.microsoft.com/office/drawing/2014/main" id="{2D23DAD7-A4B2-416D-BCC8-EE94BEFDC97F}"/>
            </a:ext>
          </a:extLst>
        </xdr:cNvPr>
        <xdr:cNvCxnSpPr/>
      </xdr:nvCxnSpPr>
      <xdr:spPr>
        <a:xfrm flipV="1">
          <a:off x="12293600" y="6882412"/>
          <a:ext cx="8128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119239</xdr:rowOff>
    </xdr:from>
    <xdr:to>
      <xdr:col>68</xdr:col>
      <xdr:colOff>203200</xdr:colOff>
      <xdr:row>42</xdr:row>
      <xdr:rowOff>49389</xdr:rowOff>
    </xdr:to>
    <xdr:sp macro="" textlink="">
      <xdr:nvSpPr>
        <xdr:cNvPr id="392" name="フローチャート: 判断 391">
          <a:extLst>
            <a:ext uri="{FF2B5EF4-FFF2-40B4-BE49-F238E27FC236}">
              <a16:creationId xmlns:a16="http://schemas.microsoft.com/office/drawing/2014/main" id="{1A5F8EAC-46AB-4D03-B8D7-2BEE4CCD19E8}"/>
            </a:ext>
          </a:extLst>
        </xdr:cNvPr>
        <xdr:cNvSpPr/>
      </xdr:nvSpPr>
      <xdr:spPr>
        <a:xfrm>
          <a:off x="13055600" y="699247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34166</xdr:rowOff>
    </xdr:from>
    <xdr:ext cx="762000" cy="259045"/>
    <xdr:sp macro="" textlink="">
      <xdr:nvSpPr>
        <xdr:cNvPr id="393" name="テキスト ボックス 392">
          <a:extLst>
            <a:ext uri="{FF2B5EF4-FFF2-40B4-BE49-F238E27FC236}">
              <a16:creationId xmlns:a16="http://schemas.microsoft.com/office/drawing/2014/main" id="{8BC83884-C4E0-4EAB-AB16-C32B66C524CC}"/>
            </a:ext>
          </a:extLst>
        </xdr:cNvPr>
        <xdr:cNvSpPr txBox="1"/>
      </xdr:nvSpPr>
      <xdr:spPr>
        <a:xfrm>
          <a:off x="12763500" y="707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D25CF808-5E2C-4DDD-8872-9F0DE17C0C6E}"/>
            </a:ext>
          </a:extLst>
        </xdr:cNvPr>
        <xdr:cNvSpPr/>
      </xdr:nvSpPr>
      <xdr:spPr>
        <a:xfrm>
          <a:off x="12242800"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AFED6B74-6F7B-478C-8D37-9D02B6280830}"/>
            </a:ext>
          </a:extLst>
        </xdr:cNvPr>
        <xdr:cNvSpPr txBox="1"/>
      </xdr:nvSpPr>
      <xdr:spPr>
        <a:xfrm>
          <a:off x="119507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AC77CEA-09DF-47A2-94E9-C5E662AD0787}"/>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76C86FCB-AA49-4659-A551-B8C7C6B16A82}"/>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4CD931F6-A8E4-4A06-9F0D-762DD1C702B4}"/>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3BDD3F22-2CB7-4164-8586-7C46A7E47A7C}"/>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29613594-D9B2-47E5-B2B1-DC7B1E44C25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macro="" textlink="">
      <xdr:nvSpPr>
        <xdr:cNvPr id="401" name="楕円 400">
          <a:extLst>
            <a:ext uri="{FF2B5EF4-FFF2-40B4-BE49-F238E27FC236}">
              <a16:creationId xmlns:a16="http://schemas.microsoft.com/office/drawing/2014/main" id="{F90528CC-65DD-4836-8D77-FCE9735FB600}"/>
            </a:ext>
          </a:extLst>
        </xdr:cNvPr>
        <xdr:cNvSpPr/>
      </xdr:nvSpPr>
      <xdr:spPr>
        <a:xfrm>
          <a:off x="15427960" y="692545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24288</xdr:rowOff>
    </xdr:from>
    <xdr:ext cx="762000" cy="259045"/>
    <xdr:sp macro="" textlink="">
      <xdr:nvSpPr>
        <xdr:cNvPr id="402" name="公債費負担の状況該当値テキスト">
          <a:extLst>
            <a:ext uri="{FF2B5EF4-FFF2-40B4-BE49-F238E27FC236}">
              <a16:creationId xmlns:a16="http://schemas.microsoft.com/office/drawing/2014/main" id="{F6DAD000-0247-4AE6-A3AE-2DE433AD6DE4}"/>
            </a:ext>
          </a:extLst>
        </xdr:cNvPr>
        <xdr:cNvSpPr txBox="1"/>
      </xdr:nvSpPr>
      <xdr:spPr>
        <a:xfrm>
          <a:off x="15563850" y="689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143228</xdr:rowOff>
    </xdr:from>
    <xdr:to>
      <xdr:col>77</xdr:col>
      <xdr:colOff>95250</xdr:colOff>
      <xdr:row>41</xdr:row>
      <xdr:rowOff>73378</xdr:rowOff>
    </xdr:to>
    <xdr:sp macro="" textlink="">
      <xdr:nvSpPr>
        <xdr:cNvPr id="403" name="楕円 402">
          <a:extLst>
            <a:ext uri="{FF2B5EF4-FFF2-40B4-BE49-F238E27FC236}">
              <a16:creationId xmlns:a16="http://schemas.microsoft.com/office/drawing/2014/main" id="{99F5445E-73DA-4FE9-BC8A-E88A8A8E6D03}"/>
            </a:ext>
          </a:extLst>
        </xdr:cNvPr>
        <xdr:cNvSpPr/>
      </xdr:nvSpPr>
      <xdr:spPr>
        <a:xfrm>
          <a:off x="14665960" y="684882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404" name="テキスト ボックス 403">
          <a:extLst>
            <a:ext uri="{FF2B5EF4-FFF2-40B4-BE49-F238E27FC236}">
              <a16:creationId xmlns:a16="http://schemas.microsoft.com/office/drawing/2014/main" id="{7264EB8D-B29A-4A83-A8A2-9C2DCD2A6980}"/>
            </a:ext>
          </a:extLst>
        </xdr:cNvPr>
        <xdr:cNvSpPr txBox="1"/>
      </xdr:nvSpPr>
      <xdr:spPr>
        <a:xfrm>
          <a:off x="14370050" y="693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143228</xdr:rowOff>
    </xdr:from>
    <xdr:to>
      <xdr:col>73</xdr:col>
      <xdr:colOff>44450</xdr:colOff>
      <xdr:row>41</xdr:row>
      <xdr:rowOff>73378</xdr:rowOff>
    </xdr:to>
    <xdr:sp macro="" textlink="">
      <xdr:nvSpPr>
        <xdr:cNvPr id="405" name="楕円 404">
          <a:extLst>
            <a:ext uri="{FF2B5EF4-FFF2-40B4-BE49-F238E27FC236}">
              <a16:creationId xmlns:a16="http://schemas.microsoft.com/office/drawing/2014/main" id="{C21E32D6-077C-4883-BCD5-937362E35CB4}"/>
            </a:ext>
          </a:extLst>
        </xdr:cNvPr>
        <xdr:cNvSpPr/>
      </xdr:nvSpPr>
      <xdr:spPr>
        <a:xfrm>
          <a:off x="13868400" y="684882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83555</xdr:rowOff>
    </xdr:from>
    <xdr:ext cx="762000" cy="259045"/>
    <xdr:sp macro="" textlink="">
      <xdr:nvSpPr>
        <xdr:cNvPr id="406" name="テキスト ボックス 405">
          <a:extLst>
            <a:ext uri="{FF2B5EF4-FFF2-40B4-BE49-F238E27FC236}">
              <a16:creationId xmlns:a16="http://schemas.microsoft.com/office/drawing/2014/main" id="{EC3D5487-6478-407B-9422-47A0E95112FC}"/>
            </a:ext>
          </a:extLst>
        </xdr:cNvPr>
        <xdr:cNvSpPr txBox="1"/>
      </xdr:nvSpPr>
      <xdr:spPr>
        <a:xfrm>
          <a:off x="13557250" y="662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129822</xdr:rowOff>
    </xdr:from>
    <xdr:to>
      <xdr:col>68</xdr:col>
      <xdr:colOff>203200</xdr:colOff>
      <xdr:row>41</xdr:row>
      <xdr:rowOff>59972</xdr:rowOff>
    </xdr:to>
    <xdr:sp macro="" textlink="">
      <xdr:nvSpPr>
        <xdr:cNvPr id="407" name="楕円 406">
          <a:extLst>
            <a:ext uri="{FF2B5EF4-FFF2-40B4-BE49-F238E27FC236}">
              <a16:creationId xmlns:a16="http://schemas.microsoft.com/office/drawing/2014/main" id="{421ADBBF-7F50-4EC0-9F3C-89FD8EF2EF1C}"/>
            </a:ext>
          </a:extLst>
        </xdr:cNvPr>
        <xdr:cNvSpPr/>
      </xdr:nvSpPr>
      <xdr:spPr>
        <a:xfrm>
          <a:off x="13055600" y="683542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70149</xdr:rowOff>
    </xdr:from>
    <xdr:ext cx="762000" cy="259045"/>
    <xdr:sp macro="" textlink="">
      <xdr:nvSpPr>
        <xdr:cNvPr id="408" name="テキスト ボックス 407">
          <a:extLst>
            <a:ext uri="{FF2B5EF4-FFF2-40B4-BE49-F238E27FC236}">
              <a16:creationId xmlns:a16="http://schemas.microsoft.com/office/drawing/2014/main" id="{E7E66A23-60DB-43AA-8186-40F56738E1DB}"/>
            </a:ext>
          </a:extLst>
        </xdr:cNvPr>
        <xdr:cNvSpPr txBox="1"/>
      </xdr:nvSpPr>
      <xdr:spPr>
        <a:xfrm>
          <a:off x="12763500" y="660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409" name="楕円 408">
          <a:extLst>
            <a:ext uri="{FF2B5EF4-FFF2-40B4-BE49-F238E27FC236}">
              <a16:creationId xmlns:a16="http://schemas.microsoft.com/office/drawing/2014/main" id="{A9F54ED8-676F-4689-A3C6-6461CBBC825D}"/>
            </a:ext>
          </a:extLst>
        </xdr:cNvPr>
        <xdr:cNvSpPr/>
      </xdr:nvSpPr>
      <xdr:spPr>
        <a:xfrm>
          <a:off x="12242800" y="68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123772</xdr:rowOff>
    </xdr:from>
    <xdr:ext cx="762000" cy="259045"/>
    <xdr:sp macro="" textlink="">
      <xdr:nvSpPr>
        <xdr:cNvPr id="410" name="テキスト ボックス 409">
          <a:extLst>
            <a:ext uri="{FF2B5EF4-FFF2-40B4-BE49-F238E27FC236}">
              <a16:creationId xmlns:a16="http://schemas.microsoft.com/office/drawing/2014/main" id="{CCC81600-59F7-4DA7-9023-BA9C8E97941E}"/>
            </a:ext>
          </a:extLst>
        </xdr:cNvPr>
        <xdr:cNvSpPr txBox="1"/>
      </xdr:nvSpPr>
      <xdr:spPr>
        <a:xfrm>
          <a:off x="11950700" y="666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D889B844-AAC6-45DE-B374-8A45EF05E77E}"/>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7B215118-7DAC-4B06-B8E6-DD5D415300FC}"/>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970BC634-8D13-4D39-8C09-B7870211827C}"/>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138DAB1-E204-43F7-925C-C5EC36CDD5E3}"/>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B462ED93-B02F-4D32-9754-858D906B9205}"/>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38FE922D-D059-4248-9E8E-A3FD9AA13091}"/>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7BC55569-5BEF-477F-A2FB-0A9DE294D521}"/>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4BAD033F-FA3E-44A6-A1F8-52B82B9ACA72}"/>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5D4EFB52-5B66-4C9E-BEDD-16DEACAF94E1}"/>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B0BB359E-3FD3-43A0-BDDD-B6BD00E379C5}"/>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29B99137-F08A-413D-A127-9579AD7DD858}"/>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2ABACB03-0798-463D-B919-9F65833F3F9A}"/>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FD432739-8A68-47D2-B613-775DF60822AC}"/>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当年度は、臨時財政対策債発行可能額等の減少により算定上の分母となる標準財政規模が減少したものの</a:t>
          </a:r>
          <a:r>
            <a:rPr kumimoji="1" lang="ja-JP" altLang="en-US" sz="900">
              <a:solidFill>
                <a:schemeClr val="dk1"/>
              </a:solidFill>
              <a:effectLst/>
              <a:latin typeface="+mn-lt"/>
              <a:ea typeface="+mn-ea"/>
              <a:cs typeface="+mn-cs"/>
            </a:rPr>
            <a:t>、</a:t>
          </a:r>
          <a:r>
            <a:rPr kumimoji="1" lang="ja-JP" altLang="en-US" sz="900">
              <a:solidFill>
                <a:schemeClr val="tx1"/>
              </a:solidFill>
              <a:effectLst/>
              <a:latin typeface="+mn-lt"/>
              <a:ea typeface="+mn-ea"/>
              <a:cs typeface="+mn-cs"/>
            </a:rPr>
            <a:t>臨時財政対策債の減少や、その他の市債発行額の抑制を図ったこと等により、</a:t>
          </a:r>
          <a:r>
            <a:rPr kumimoji="1" lang="ja-JP" altLang="ja-JP" sz="900">
              <a:solidFill>
                <a:schemeClr val="tx1"/>
              </a:solidFill>
              <a:effectLst/>
              <a:latin typeface="+mn-lt"/>
              <a:ea typeface="+mn-ea"/>
              <a:cs typeface="+mn-cs"/>
            </a:rPr>
            <a:t>算定上の分子となる将来負担額が減少したことから、前年度から</a:t>
          </a:r>
          <a:r>
            <a:rPr kumimoji="1" lang="en-US" altLang="ja-JP" sz="900">
              <a:solidFill>
                <a:schemeClr val="tx1"/>
              </a:solidFill>
              <a:effectLst/>
              <a:latin typeface="+mn-lt"/>
              <a:ea typeface="+mn-ea"/>
              <a:cs typeface="+mn-cs"/>
            </a:rPr>
            <a:t>3.7</a:t>
          </a:r>
          <a:r>
            <a:rPr kumimoji="1" lang="ja-JP" altLang="ja-JP" sz="900">
              <a:solidFill>
                <a:schemeClr val="tx1"/>
              </a:solidFill>
              <a:effectLst/>
              <a:latin typeface="+mn-lt"/>
              <a:ea typeface="+mn-ea"/>
              <a:cs typeface="+mn-cs"/>
            </a:rPr>
            <a:t>ポイント改善している。</a:t>
          </a:r>
          <a:endParaRPr lang="ja-JP" altLang="ja-JP" sz="1050">
            <a:solidFill>
              <a:schemeClr val="tx1"/>
            </a:solidFill>
            <a:effectLst/>
          </a:endParaRPr>
        </a:p>
        <a:p>
          <a:r>
            <a:rPr kumimoji="1" lang="ja-JP" altLang="ja-JP" sz="900">
              <a:solidFill>
                <a:schemeClr val="tx1"/>
              </a:solidFill>
              <a:effectLst/>
              <a:latin typeface="+mn-lt"/>
              <a:ea typeface="+mn-ea"/>
              <a:cs typeface="+mn-cs"/>
            </a:rPr>
            <a:t>　しかし、全国、愛媛県、類似団体平均のいずれの数値よりも悪い状況にあり、今後も</a:t>
          </a:r>
          <a:r>
            <a:rPr kumimoji="1" lang="ja-JP" altLang="en-US" sz="900">
              <a:solidFill>
                <a:schemeClr val="tx1"/>
              </a:solidFill>
              <a:effectLst/>
              <a:latin typeface="+mn-lt"/>
              <a:ea typeface="+mn-ea"/>
              <a:cs typeface="+mn-cs"/>
            </a:rPr>
            <a:t>（仮称）東部給食センターの整備等の</a:t>
          </a:r>
          <a:r>
            <a:rPr kumimoji="1" lang="ja-JP" altLang="ja-JP" sz="900">
              <a:solidFill>
                <a:schemeClr val="tx1"/>
              </a:solidFill>
              <a:effectLst/>
              <a:latin typeface="+mn-lt"/>
              <a:ea typeface="+mn-ea"/>
              <a:cs typeface="+mn-cs"/>
            </a:rPr>
            <a:t>大型事業の実施に伴う、市債の借入が見込まれることから、実施方針や事業</a:t>
          </a:r>
          <a:r>
            <a:rPr kumimoji="1" lang="ja-JP" altLang="ja-JP" sz="900">
              <a:solidFill>
                <a:schemeClr val="dk1"/>
              </a:solidFill>
              <a:effectLst/>
              <a:latin typeface="+mn-lt"/>
              <a:ea typeface="+mn-ea"/>
              <a:cs typeface="+mn-cs"/>
            </a:rPr>
            <a:t>規模の精査により、経費削減に努め、市債借入額の抑制を図るとともに、合併特例債の発行期限が令和</a:t>
          </a:r>
          <a:r>
            <a:rPr kumimoji="1" lang="en-US" altLang="ja-JP" sz="900">
              <a:solidFill>
                <a:schemeClr val="dk1"/>
              </a:solidFill>
              <a:effectLst/>
              <a:latin typeface="+mn-lt"/>
              <a:ea typeface="+mn-ea"/>
              <a:cs typeface="+mn-cs"/>
            </a:rPr>
            <a:t>6</a:t>
          </a:r>
          <a:r>
            <a:rPr kumimoji="1" lang="ja-JP" altLang="ja-JP" sz="900">
              <a:solidFill>
                <a:schemeClr val="dk1"/>
              </a:solidFill>
              <a:effectLst/>
              <a:latin typeface="+mn-lt"/>
              <a:ea typeface="+mn-ea"/>
              <a:cs typeface="+mn-cs"/>
            </a:rPr>
            <a:t>年度で終了となることから、これらの財源確保についても課題となる。</a:t>
          </a:r>
          <a:endParaRPr lang="ja-JP" altLang="ja-JP" sz="105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85C3EA92-39B0-44A8-A771-4B4F852CA3DF}"/>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C2B6C66C-53E9-4ECF-BE59-EFB94A74B57A}"/>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813355A4-1191-4777-908B-466A6309C0B3}"/>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A59FB5-D8C9-4FDE-86ED-2BBCBEAF559E}"/>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4A079399-748F-4791-9D65-0001672344AC}"/>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DDD161B4-EB8A-4B3E-A16D-7AA1F49995D7}"/>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86FFA576-0786-4CA3-8953-898F28B724B6}"/>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77A361EF-7F3B-481A-94AD-A6E8BAAB123E}"/>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C4E83058-89B3-4264-8A6B-66A5E04F42DA}"/>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1E9BB44-ECED-4F00-BC1E-90BCD96539B2}"/>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D9F6F27B-75DF-416E-B7D8-2488E06418A3}"/>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B503C343-3628-45EC-8DC5-3C365AA1900B}"/>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F045CBED-3F51-43F5-A183-E5D545B2242A}"/>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B32ED814-FE3A-469C-BC35-7A24102BA764}"/>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78564648-FCE8-4C4E-A64F-D9B6A050062D}"/>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9" name="直線コネクタ 438">
          <a:extLst>
            <a:ext uri="{FF2B5EF4-FFF2-40B4-BE49-F238E27FC236}">
              <a16:creationId xmlns:a16="http://schemas.microsoft.com/office/drawing/2014/main" id="{E697CFA2-FEEA-433C-AFB0-CBDCB0B1F293}"/>
            </a:ext>
          </a:extLst>
        </xdr:cNvPr>
        <xdr:cNvCxnSpPr/>
      </xdr:nvCxnSpPr>
      <xdr:spPr>
        <a:xfrm flipV="1">
          <a:off x="15474950" y="2321137"/>
          <a:ext cx="0" cy="15153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0" name="将来負担の状況最小値テキスト">
          <a:extLst>
            <a:ext uri="{FF2B5EF4-FFF2-40B4-BE49-F238E27FC236}">
              <a16:creationId xmlns:a16="http://schemas.microsoft.com/office/drawing/2014/main" id="{64A25FF9-D618-4C67-B8DD-7385BEE93F0A}"/>
            </a:ext>
          </a:extLst>
        </xdr:cNvPr>
        <xdr:cNvSpPr txBox="1"/>
      </xdr:nvSpPr>
      <xdr:spPr>
        <a:xfrm>
          <a:off x="15563850" y="380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1" name="直線コネクタ 440">
          <a:extLst>
            <a:ext uri="{FF2B5EF4-FFF2-40B4-BE49-F238E27FC236}">
              <a16:creationId xmlns:a16="http://schemas.microsoft.com/office/drawing/2014/main" id="{03E5F213-1035-4F64-93AA-81E4BE144327}"/>
            </a:ext>
          </a:extLst>
        </xdr:cNvPr>
        <xdr:cNvCxnSpPr/>
      </xdr:nvCxnSpPr>
      <xdr:spPr>
        <a:xfrm>
          <a:off x="15405100" y="3836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87B2F416-693C-4ED9-A4FD-5B5A51220339}"/>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83BB6718-97A4-4092-9F3C-46C892AAE58C}"/>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145062</xdr:rowOff>
    </xdr:from>
    <xdr:to>
      <xdr:col>81</xdr:col>
      <xdr:colOff>44450</xdr:colOff>
      <xdr:row>18</xdr:row>
      <xdr:rowOff>23213</xdr:rowOff>
    </xdr:to>
    <xdr:cxnSp macro="">
      <xdr:nvCxnSpPr>
        <xdr:cNvPr id="444" name="直線コネクタ 443">
          <a:extLst>
            <a:ext uri="{FF2B5EF4-FFF2-40B4-BE49-F238E27FC236}">
              <a16:creationId xmlns:a16="http://schemas.microsoft.com/office/drawing/2014/main" id="{43DDBB47-4974-40BC-885C-463C0871B59F}"/>
            </a:ext>
          </a:extLst>
        </xdr:cNvPr>
        <xdr:cNvCxnSpPr/>
      </xdr:nvCxnSpPr>
      <xdr:spPr>
        <a:xfrm flipV="1">
          <a:off x="14712950" y="2994942"/>
          <a:ext cx="762000" cy="4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ED1BFE30-1B41-4A08-939B-DCB01078178F}"/>
            </a:ext>
          </a:extLst>
        </xdr:cNvPr>
        <xdr:cNvSpPr txBox="1"/>
      </xdr:nvSpPr>
      <xdr:spPr>
        <a:xfrm>
          <a:off x="15563850" y="213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C6AC7E7B-2798-4E54-856A-D15DDAB68A04}"/>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23213</xdr:rowOff>
    </xdr:from>
    <xdr:to>
      <xdr:col>77</xdr:col>
      <xdr:colOff>44450</xdr:colOff>
      <xdr:row>19</xdr:row>
      <xdr:rowOff>164112</xdr:rowOff>
    </xdr:to>
    <xdr:cxnSp macro="">
      <xdr:nvCxnSpPr>
        <xdr:cNvPr id="447" name="直線コネクタ 446">
          <a:extLst>
            <a:ext uri="{FF2B5EF4-FFF2-40B4-BE49-F238E27FC236}">
              <a16:creationId xmlns:a16="http://schemas.microsoft.com/office/drawing/2014/main" id="{AB5CB554-0BB3-439D-B7EE-ED874A54C425}"/>
            </a:ext>
          </a:extLst>
        </xdr:cNvPr>
        <xdr:cNvCxnSpPr/>
      </xdr:nvCxnSpPr>
      <xdr:spPr>
        <a:xfrm flipV="1">
          <a:off x="13903960" y="3040733"/>
          <a:ext cx="808990" cy="30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8" name="フローチャート: 判断 447">
          <a:extLst>
            <a:ext uri="{FF2B5EF4-FFF2-40B4-BE49-F238E27FC236}">
              <a16:creationId xmlns:a16="http://schemas.microsoft.com/office/drawing/2014/main" id="{DF307FC1-0078-47D0-94AE-2368D40630B7}"/>
            </a:ext>
          </a:extLst>
        </xdr:cNvPr>
        <xdr:cNvSpPr/>
      </xdr:nvSpPr>
      <xdr:spPr>
        <a:xfrm>
          <a:off x="14665960" y="23252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9" name="テキスト ボックス 448">
          <a:extLst>
            <a:ext uri="{FF2B5EF4-FFF2-40B4-BE49-F238E27FC236}">
              <a16:creationId xmlns:a16="http://schemas.microsoft.com/office/drawing/2014/main" id="{371CD3BE-82C8-45D8-81A7-B6E70CCCDE12}"/>
            </a:ext>
          </a:extLst>
        </xdr:cNvPr>
        <xdr:cNvSpPr txBox="1"/>
      </xdr:nvSpPr>
      <xdr:spPr>
        <a:xfrm>
          <a:off x="14370050" y="209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164112</xdr:rowOff>
    </xdr:from>
    <xdr:to>
      <xdr:col>72</xdr:col>
      <xdr:colOff>203200</xdr:colOff>
      <xdr:row>20</xdr:row>
      <xdr:rowOff>52987</xdr:rowOff>
    </xdr:to>
    <xdr:cxnSp macro="">
      <xdr:nvCxnSpPr>
        <xdr:cNvPr id="450" name="直線コネクタ 449">
          <a:extLst>
            <a:ext uri="{FF2B5EF4-FFF2-40B4-BE49-F238E27FC236}">
              <a16:creationId xmlns:a16="http://schemas.microsoft.com/office/drawing/2014/main" id="{98C39FE3-E9D9-45E0-B250-73D22B769F9B}"/>
            </a:ext>
          </a:extLst>
        </xdr:cNvPr>
        <xdr:cNvCxnSpPr/>
      </xdr:nvCxnSpPr>
      <xdr:spPr>
        <a:xfrm flipV="1">
          <a:off x="13106400" y="3349272"/>
          <a:ext cx="79756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33937</xdr:rowOff>
    </xdr:from>
    <xdr:to>
      <xdr:col>73</xdr:col>
      <xdr:colOff>44450</xdr:colOff>
      <xdr:row>17</xdr:row>
      <xdr:rowOff>135537</xdr:rowOff>
    </xdr:to>
    <xdr:sp macro="" textlink="">
      <xdr:nvSpPr>
        <xdr:cNvPr id="451" name="フローチャート: 判断 450">
          <a:extLst>
            <a:ext uri="{FF2B5EF4-FFF2-40B4-BE49-F238E27FC236}">
              <a16:creationId xmlns:a16="http://schemas.microsoft.com/office/drawing/2014/main" id="{762B056F-BE50-408C-A104-B4000EAAA075}"/>
            </a:ext>
          </a:extLst>
        </xdr:cNvPr>
        <xdr:cNvSpPr/>
      </xdr:nvSpPr>
      <xdr:spPr>
        <a:xfrm>
          <a:off x="13868400" y="28838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145714</xdr:rowOff>
    </xdr:from>
    <xdr:ext cx="762000" cy="259045"/>
    <xdr:sp macro="" textlink="">
      <xdr:nvSpPr>
        <xdr:cNvPr id="452" name="テキスト ボックス 451">
          <a:extLst>
            <a:ext uri="{FF2B5EF4-FFF2-40B4-BE49-F238E27FC236}">
              <a16:creationId xmlns:a16="http://schemas.microsoft.com/office/drawing/2014/main" id="{D3D95437-254B-4519-9C9F-E98ACEB591D8}"/>
            </a:ext>
          </a:extLst>
        </xdr:cNvPr>
        <xdr:cNvSpPr txBox="1"/>
      </xdr:nvSpPr>
      <xdr:spPr>
        <a:xfrm>
          <a:off x="13557250" y="266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97084</xdr:rowOff>
    </xdr:from>
    <xdr:to>
      <xdr:col>68</xdr:col>
      <xdr:colOff>152400</xdr:colOff>
      <xdr:row>20</xdr:row>
      <xdr:rowOff>52987</xdr:rowOff>
    </xdr:to>
    <xdr:cxnSp macro="">
      <xdr:nvCxnSpPr>
        <xdr:cNvPr id="453" name="直線コネクタ 452">
          <a:extLst>
            <a:ext uri="{FF2B5EF4-FFF2-40B4-BE49-F238E27FC236}">
              <a16:creationId xmlns:a16="http://schemas.microsoft.com/office/drawing/2014/main" id="{C990EF00-6D88-42E3-80EA-8F2674BF59D5}"/>
            </a:ext>
          </a:extLst>
        </xdr:cNvPr>
        <xdr:cNvCxnSpPr/>
      </xdr:nvCxnSpPr>
      <xdr:spPr>
        <a:xfrm>
          <a:off x="12293600" y="3282244"/>
          <a:ext cx="812800" cy="1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68792</xdr:rowOff>
    </xdr:from>
    <xdr:to>
      <xdr:col>68</xdr:col>
      <xdr:colOff>203200</xdr:colOff>
      <xdr:row>17</xdr:row>
      <xdr:rowOff>170392</xdr:rowOff>
    </xdr:to>
    <xdr:sp macro="" textlink="">
      <xdr:nvSpPr>
        <xdr:cNvPr id="454" name="フローチャート: 判断 453">
          <a:extLst>
            <a:ext uri="{FF2B5EF4-FFF2-40B4-BE49-F238E27FC236}">
              <a16:creationId xmlns:a16="http://schemas.microsoft.com/office/drawing/2014/main" id="{DFCBC1A4-C61B-49FB-BC61-D61D55F4FCA5}"/>
            </a:ext>
          </a:extLst>
        </xdr:cNvPr>
        <xdr:cNvSpPr/>
      </xdr:nvSpPr>
      <xdr:spPr>
        <a:xfrm>
          <a:off x="13055600" y="291867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9119</xdr:rowOff>
    </xdr:from>
    <xdr:ext cx="762000" cy="259045"/>
    <xdr:sp macro="" textlink="">
      <xdr:nvSpPr>
        <xdr:cNvPr id="455" name="テキスト ボックス 454">
          <a:extLst>
            <a:ext uri="{FF2B5EF4-FFF2-40B4-BE49-F238E27FC236}">
              <a16:creationId xmlns:a16="http://schemas.microsoft.com/office/drawing/2014/main" id="{8253393E-3120-44EB-A837-58C02854F097}"/>
            </a:ext>
          </a:extLst>
        </xdr:cNvPr>
        <xdr:cNvSpPr txBox="1"/>
      </xdr:nvSpPr>
      <xdr:spPr>
        <a:xfrm>
          <a:off x="12763500" y="26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37959</xdr:rowOff>
    </xdr:from>
    <xdr:to>
      <xdr:col>64</xdr:col>
      <xdr:colOff>152400</xdr:colOff>
      <xdr:row>17</xdr:row>
      <xdr:rowOff>139559</xdr:rowOff>
    </xdr:to>
    <xdr:sp macro="" textlink="">
      <xdr:nvSpPr>
        <xdr:cNvPr id="456" name="フローチャート: 判断 455">
          <a:extLst>
            <a:ext uri="{FF2B5EF4-FFF2-40B4-BE49-F238E27FC236}">
              <a16:creationId xmlns:a16="http://schemas.microsoft.com/office/drawing/2014/main" id="{1FA99485-E7FA-49F4-9B3C-40B771FF82C1}"/>
            </a:ext>
          </a:extLst>
        </xdr:cNvPr>
        <xdr:cNvSpPr/>
      </xdr:nvSpPr>
      <xdr:spPr>
        <a:xfrm>
          <a:off x="12242800" y="2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149736</xdr:rowOff>
    </xdr:from>
    <xdr:ext cx="762000" cy="259045"/>
    <xdr:sp macro="" textlink="">
      <xdr:nvSpPr>
        <xdr:cNvPr id="457" name="テキスト ボックス 456">
          <a:extLst>
            <a:ext uri="{FF2B5EF4-FFF2-40B4-BE49-F238E27FC236}">
              <a16:creationId xmlns:a16="http://schemas.microsoft.com/office/drawing/2014/main" id="{F641252C-2BF2-42D4-8659-191CA4876CC1}"/>
            </a:ext>
          </a:extLst>
        </xdr:cNvPr>
        <xdr:cNvSpPr txBox="1"/>
      </xdr:nvSpPr>
      <xdr:spPr>
        <a:xfrm>
          <a:off x="11950700" y="266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9711787F-EF5B-46A9-9FD7-EB069B05303C}"/>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6EC22B8D-9E49-44F2-95C6-8B76C77A2D7A}"/>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D9D7913-298C-45C9-9917-8526FE592118}"/>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348FA254-187C-45AD-8B31-63252D668165}"/>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E95AA014-3974-4300-9F19-D8A1633C0C24}"/>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94262</xdr:rowOff>
    </xdr:from>
    <xdr:to>
      <xdr:col>81</xdr:col>
      <xdr:colOff>95250</xdr:colOff>
      <xdr:row>18</xdr:row>
      <xdr:rowOff>24412</xdr:rowOff>
    </xdr:to>
    <xdr:sp macro="" textlink="">
      <xdr:nvSpPr>
        <xdr:cNvPr id="463" name="楕円 462">
          <a:extLst>
            <a:ext uri="{FF2B5EF4-FFF2-40B4-BE49-F238E27FC236}">
              <a16:creationId xmlns:a16="http://schemas.microsoft.com/office/drawing/2014/main" id="{9972068F-9567-4895-A797-81289B350BBA}"/>
            </a:ext>
          </a:extLst>
        </xdr:cNvPr>
        <xdr:cNvSpPr/>
      </xdr:nvSpPr>
      <xdr:spPr>
        <a:xfrm>
          <a:off x="15427960" y="294414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66339</xdr:rowOff>
    </xdr:from>
    <xdr:ext cx="762000" cy="259045"/>
    <xdr:sp macro="" textlink="">
      <xdr:nvSpPr>
        <xdr:cNvPr id="464" name="将来負担の状況該当値テキスト">
          <a:extLst>
            <a:ext uri="{FF2B5EF4-FFF2-40B4-BE49-F238E27FC236}">
              <a16:creationId xmlns:a16="http://schemas.microsoft.com/office/drawing/2014/main" id="{48C4FF52-18CA-471F-9597-B50B462736FC}"/>
            </a:ext>
          </a:extLst>
        </xdr:cNvPr>
        <xdr:cNvSpPr txBox="1"/>
      </xdr:nvSpPr>
      <xdr:spPr>
        <a:xfrm>
          <a:off x="15563850" y="291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143863</xdr:rowOff>
    </xdr:from>
    <xdr:to>
      <xdr:col>77</xdr:col>
      <xdr:colOff>95250</xdr:colOff>
      <xdr:row>18</xdr:row>
      <xdr:rowOff>74013</xdr:rowOff>
    </xdr:to>
    <xdr:sp macro="" textlink="">
      <xdr:nvSpPr>
        <xdr:cNvPr id="465" name="楕円 464">
          <a:extLst>
            <a:ext uri="{FF2B5EF4-FFF2-40B4-BE49-F238E27FC236}">
              <a16:creationId xmlns:a16="http://schemas.microsoft.com/office/drawing/2014/main" id="{69041126-406A-48D1-B75B-E90006D7D90A}"/>
            </a:ext>
          </a:extLst>
        </xdr:cNvPr>
        <xdr:cNvSpPr/>
      </xdr:nvSpPr>
      <xdr:spPr>
        <a:xfrm>
          <a:off x="14665960" y="299374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58790</xdr:rowOff>
    </xdr:from>
    <xdr:ext cx="736600" cy="259045"/>
    <xdr:sp macro="" textlink="">
      <xdr:nvSpPr>
        <xdr:cNvPr id="466" name="テキスト ボックス 465">
          <a:extLst>
            <a:ext uri="{FF2B5EF4-FFF2-40B4-BE49-F238E27FC236}">
              <a16:creationId xmlns:a16="http://schemas.microsoft.com/office/drawing/2014/main" id="{E8617DE0-7836-44B7-B35A-8768E30DC2CE}"/>
            </a:ext>
          </a:extLst>
        </xdr:cNvPr>
        <xdr:cNvSpPr txBox="1"/>
      </xdr:nvSpPr>
      <xdr:spPr>
        <a:xfrm>
          <a:off x="14370050" y="3076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113312</xdr:rowOff>
    </xdr:from>
    <xdr:to>
      <xdr:col>73</xdr:col>
      <xdr:colOff>44450</xdr:colOff>
      <xdr:row>20</xdr:row>
      <xdr:rowOff>43462</xdr:rowOff>
    </xdr:to>
    <xdr:sp macro="" textlink="">
      <xdr:nvSpPr>
        <xdr:cNvPr id="467" name="楕円 466">
          <a:extLst>
            <a:ext uri="{FF2B5EF4-FFF2-40B4-BE49-F238E27FC236}">
              <a16:creationId xmlns:a16="http://schemas.microsoft.com/office/drawing/2014/main" id="{8BF22500-1521-4791-AE54-6302EFC9E9D0}"/>
            </a:ext>
          </a:extLst>
        </xdr:cNvPr>
        <xdr:cNvSpPr/>
      </xdr:nvSpPr>
      <xdr:spPr>
        <a:xfrm>
          <a:off x="13868400" y="329847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28239</xdr:rowOff>
    </xdr:from>
    <xdr:ext cx="762000" cy="259045"/>
    <xdr:sp macro="" textlink="">
      <xdr:nvSpPr>
        <xdr:cNvPr id="468" name="テキスト ボックス 467">
          <a:extLst>
            <a:ext uri="{FF2B5EF4-FFF2-40B4-BE49-F238E27FC236}">
              <a16:creationId xmlns:a16="http://schemas.microsoft.com/office/drawing/2014/main" id="{7BBA10A5-EFAA-4D5E-849E-F8248D12405F}"/>
            </a:ext>
          </a:extLst>
        </xdr:cNvPr>
        <xdr:cNvSpPr txBox="1"/>
      </xdr:nvSpPr>
      <xdr:spPr>
        <a:xfrm>
          <a:off x="13557250" y="338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2187</xdr:rowOff>
    </xdr:from>
    <xdr:to>
      <xdr:col>68</xdr:col>
      <xdr:colOff>203200</xdr:colOff>
      <xdr:row>20</xdr:row>
      <xdr:rowOff>103787</xdr:rowOff>
    </xdr:to>
    <xdr:sp macro="" textlink="">
      <xdr:nvSpPr>
        <xdr:cNvPr id="469" name="楕円 468">
          <a:extLst>
            <a:ext uri="{FF2B5EF4-FFF2-40B4-BE49-F238E27FC236}">
              <a16:creationId xmlns:a16="http://schemas.microsoft.com/office/drawing/2014/main" id="{B3045D4B-56DF-498A-B9E8-195252032FD6}"/>
            </a:ext>
          </a:extLst>
        </xdr:cNvPr>
        <xdr:cNvSpPr/>
      </xdr:nvSpPr>
      <xdr:spPr>
        <a:xfrm>
          <a:off x="13055600" y="335498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88564</xdr:rowOff>
    </xdr:from>
    <xdr:ext cx="762000" cy="259045"/>
    <xdr:sp macro="" textlink="">
      <xdr:nvSpPr>
        <xdr:cNvPr id="470" name="テキスト ボックス 469">
          <a:extLst>
            <a:ext uri="{FF2B5EF4-FFF2-40B4-BE49-F238E27FC236}">
              <a16:creationId xmlns:a16="http://schemas.microsoft.com/office/drawing/2014/main" id="{217A568F-5937-4418-ACD5-EF3F02B6E1EB}"/>
            </a:ext>
          </a:extLst>
        </xdr:cNvPr>
        <xdr:cNvSpPr txBox="1"/>
      </xdr:nvSpPr>
      <xdr:spPr>
        <a:xfrm>
          <a:off x="12763500" y="3441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46284</xdr:rowOff>
    </xdr:from>
    <xdr:to>
      <xdr:col>64</xdr:col>
      <xdr:colOff>152400</xdr:colOff>
      <xdr:row>19</xdr:row>
      <xdr:rowOff>147884</xdr:rowOff>
    </xdr:to>
    <xdr:sp macro="" textlink="">
      <xdr:nvSpPr>
        <xdr:cNvPr id="471" name="楕円 470">
          <a:extLst>
            <a:ext uri="{FF2B5EF4-FFF2-40B4-BE49-F238E27FC236}">
              <a16:creationId xmlns:a16="http://schemas.microsoft.com/office/drawing/2014/main" id="{E3296BC2-FBD9-496E-8816-6585CD69C1EB}"/>
            </a:ext>
          </a:extLst>
        </xdr:cNvPr>
        <xdr:cNvSpPr/>
      </xdr:nvSpPr>
      <xdr:spPr>
        <a:xfrm>
          <a:off x="12242800" y="32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132661</xdr:rowOff>
    </xdr:from>
    <xdr:ext cx="762000" cy="259045"/>
    <xdr:sp macro="" textlink="">
      <xdr:nvSpPr>
        <xdr:cNvPr id="472" name="テキスト ボックス 471">
          <a:extLst>
            <a:ext uri="{FF2B5EF4-FFF2-40B4-BE49-F238E27FC236}">
              <a16:creationId xmlns:a16="http://schemas.microsoft.com/office/drawing/2014/main" id="{F18C6CBB-D389-4CFB-8F37-FC8905BE88B6}"/>
            </a:ext>
          </a:extLst>
        </xdr:cNvPr>
        <xdr:cNvSpPr txBox="1"/>
      </xdr:nvSpPr>
      <xdr:spPr>
        <a:xfrm>
          <a:off x="11950700" y="331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105,616
104,214
510.04
59,447,456
55,253,057
3,996,649
28,883,930
60,566,035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一般職期末勤勉手当等が減少したことにより経費は減少したものの、臨時財政対策債等が減少したことにより経常一般財源が大幅に減少したため、前年度より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悪化している。全国平均、県内市町、類似団体の平均よりも悪い状況となっている。今後は、公共施設マネジメントによる公共施設の適正配置等により、人件費関係経費全体について削減を推し進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38100</xdr:rowOff>
    </xdr:from>
    <xdr:to>
      <xdr:col>24</xdr:col>
      <xdr:colOff>25400</xdr:colOff>
      <xdr:row>39</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532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38100</xdr:rowOff>
    </xdr:from>
    <xdr:to>
      <xdr:col>19</xdr:col>
      <xdr:colOff>187325</xdr:colOff>
      <xdr:row>40</xdr:row>
      <xdr:rowOff>114300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532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0</xdr:rowOff>
    </xdr:from>
    <xdr:to>
      <xdr:col>15</xdr:col>
      <xdr:colOff>98425</xdr:colOff>
      <xdr:row>40</xdr:row>
      <xdr:rowOff>114300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151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0</xdr:rowOff>
    </xdr:from>
    <xdr:to>
      <xdr:col>11</xdr:col>
      <xdr:colOff>9525</xdr:colOff>
      <xdr:row>39</xdr:row>
      <xdr:rowOff>44450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15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0</xdr:rowOff>
    </xdr:from>
    <xdr:to>
      <xdr:col>11</xdr:col>
      <xdr:colOff>60325</xdr:colOff>
      <xdr:row>36</xdr:row>
      <xdr:rowOff>101600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158750</xdr:rowOff>
    </xdr:from>
    <xdr:to>
      <xdr:col>6</xdr:col>
      <xdr:colOff>171450</xdr:colOff>
      <xdr:row>36</xdr:row>
      <xdr:rowOff>88900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99077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158750</xdr:rowOff>
    </xdr:from>
    <xdr:to>
      <xdr:col>20</xdr:col>
      <xdr:colOff>38100</xdr:colOff>
      <xdr:row>38</xdr:row>
      <xdr:rowOff>88900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63500</xdr:rowOff>
    </xdr:from>
    <xdr:to>
      <xdr:col>15</xdr:col>
      <xdr:colOff>149225</xdr:colOff>
      <xdr:row>40</xdr:row>
      <xdr:rowOff>165100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120650</xdr:rowOff>
    </xdr:from>
    <xdr:to>
      <xdr:col>11</xdr:col>
      <xdr:colOff>60325</xdr:colOff>
      <xdr:row>38</xdr:row>
      <xdr:rowOff>50800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165100</xdr:rowOff>
    </xdr:from>
    <xdr:to>
      <xdr:col>6</xdr:col>
      <xdr:colOff>171450</xdr:colOff>
      <xdr:row>39</xdr:row>
      <xdr:rowOff>95250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80027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道前クリーンセンター整備や原油価格高騰による電気代等の増加により経費が増加したことに加え、臨時財政対策債等が減少したことにより経常一般財源が大幅に減少したため、前年度より</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悪化している。愛媛県平均より悪い状況ではあるものの、全国平均及び類似団体平均よりは、良い状況となっている。引き続き、公共施設マネジメントによる施設の適正配置・有効活用や事務事業の必要性・効率化を精査し、コスト削減を図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113393</xdr:rowOff>
    </xdr:from>
    <xdr:to>
      <xdr:col>82</xdr:col>
      <xdr:colOff>107950</xdr:colOff>
      <xdr:row>14</xdr:row>
      <xdr:rowOff>72571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422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135363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3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113393</xdr:rowOff>
    </xdr:from>
    <xdr:to>
      <xdr:col>78</xdr:col>
      <xdr:colOff>69850</xdr:colOff>
      <xdr:row>14</xdr:row>
      <xdr:rowOff>18143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42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119034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1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18143</xdr:rowOff>
    </xdr:from>
    <xdr:to>
      <xdr:col>73</xdr:col>
      <xdr:colOff>180975</xdr:colOff>
      <xdr:row>15</xdr:row>
      <xdr:rowOff>53521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4184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53521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14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65314</xdr:rowOff>
    </xdr:from>
    <xdr:to>
      <xdr:col>69</xdr:col>
      <xdr:colOff>142875</xdr:colOff>
      <xdr:row>14</xdr:row>
      <xdr:rowOff>166914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5641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32657</xdr:rowOff>
    </xdr:from>
    <xdr:to>
      <xdr:col>65</xdr:col>
      <xdr:colOff>53975</xdr:colOff>
      <xdr:row>14</xdr:row>
      <xdr:rowOff>134257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144434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21771</xdr:rowOff>
    </xdr:from>
    <xdr:to>
      <xdr:col>82</xdr:col>
      <xdr:colOff>158750</xdr:colOff>
      <xdr:row>14</xdr:row>
      <xdr:rowOff>123371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62593</xdr:rowOff>
    </xdr:from>
    <xdr:to>
      <xdr:col>78</xdr:col>
      <xdr:colOff>120650</xdr:colOff>
      <xdr:row>13</xdr:row>
      <xdr:rowOff>164193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2920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6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138793</xdr:rowOff>
    </xdr:from>
    <xdr:to>
      <xdr:col>74</xdr:col>
      <xdr:colOff>31750</xdr:colOff>
      <xdr:row>14</xdr:row>
      <xdr:rowOff>68943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79120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78213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子育て世帯臨時特別給付金支給事業の皆減等により経費は減少したものの、臨時財政対策債等が減少したことにより経常一般財源が大幅に減少したため、前年度より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ている。全国平均より良い状況ではあるが、類似団体平均及び愛媛県平均と比較すると悪い状況である。今後も、社会保障経費の充実により、扶助費は増加が見込まれることから、事業効果やサービス水準を検討し、適正化を図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92710</xdr:rowOff>
    </xdr:from>
    <xdr:to>
      <xdr:col>24</xdr:col>
      <xdr:colOff>25400</xdr:colOff>
      <xdr:row>58</xdr:row>
      <xdr:rowOff>104140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653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104157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92710</xdr:rowOff>
    </xdr:from>
    <xdr:to>
      <xdr:col>19</xdr:col>
      <xdr:colOff>187325</xdr:colOff>
      <xdr:row>58</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65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161290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568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60</xdr:row>
      <xdr:rowOff>76200</xdr:rowOff>
    </xdr:from>
    <xdr:to>
      <xdr:col>15</xdr:col>
      <xdr:colOff>149225</xdr:colOff>
      <xdr:row>61</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36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104140</xdr:rowOff>
    </xdr:from>
    <xdr:to>
      <xdr:col>11</xdr:col>
      <xdr:colOff>9525</xdr:colOff>
      <xdr:row>59</xdr:row>
      <xdr:rowOff>161290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482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61</xdr:row>
      <xdr:rowOff>87630</xdr:rowOff>
    </xdr:from>
    <xdr:to>
      <xdr:col>11</xdr:col>
      <xdr:colOff>60325</xdr:colOff>
      <xdr:row>62</xdr:row>
      <xdr:rowOff>17780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2557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63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53340</xdr:rowOff>
    </xdr:from>
    <xdr:to>
      <xdr:col>6</xdr:col>
      <xdr:colOff>171450</xdr:colOff>
      <xdr:row>60</xdr:row>
      <xdr:rowOff>154940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34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139717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53340</xdr:rowOff>
    </xdr:from>
    <xdr:to>
      <xdr:col>24</xdr:col>
      <xdr:colOff>76200</xdr:colOff>
      <xdr:row>58</xdr:row>
      <xdr:rowOff>154940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25417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41910</xdr:rowOff>
    </xdr:from>
    <xdr:to>
      <xdr:col>20</xdr:col>
      <xdr:colOff>38100</xdr:colOff>
      <xdr:row>57</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128287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110490</xdr:rowOff>
    </xdr:from>
    <xdr:to>
      <xdr:col>11</xdr:col>
      <xdr:colOff>60325</xdr:colOff>
      <xdr:row>60</xdr:row>
      <xdr:rowOff>40640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50817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9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165117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特別会計への繰出金等に充当した一般財源が減少したものの、臨時財政対策債等が減少したことにより経常一般財源が大幅に減少したため、前年度より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ている。全国、愛媛県、類似団体平均より悪い状況となっており、特別会計の収支改善による繰出金の抑制や、公共施設マネジメントによる施設の適正配置や長期的視点にたった施設の修繕・更新計画を策定するなど、事業費の抑制に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44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59</xdr:row>
      <xdr:rowOff>19050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58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114300</xdr:rowOff>
    </xdr:from>
    <xdr:to>
      <xdr:col>78</xdr:col>
      <xdr:colOff>69850</xdr:colOff>
      <xdr:row>59</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058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156227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61</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223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31750</xdr:rowOff>
    </xdr:from>
    <xdr:to>
      <xdr:col>69</xdr:col>
      <xdr:colOff>92075</xdr:colOff>
      <xdr:row>61</xdr:row>
      <xdr:rowOff>82550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490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0</xdr:rowOff>
    </xdr:from>
    <xdr:to>
      <xdr:col>69</xdr:col>
      <xdr:colOff>142875</xdr:colOff>
      <xdr:row>58</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63500</xdr:rowOff>
    </xdr:from>
    <xdr:to>
      <xdr:col>78</xdr:col>
      <xdr:colOff>120650</xdr:colOff>
      <xdr:row>58</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149877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152400</xdr:rowOff>
    </xdr:from>
    <xdr:to>
      <xdr:col>69</xdr:col>
      <xdr:colOff>142875</xdr:colOff>
      <xdr:row>61</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31750</xdr:rowOff>
    </xdr:from>
    <xdr:to>
      <xdr:col>65</xdr:col>
      <xdr:colOff>53975</xdr:colOff>
      <xdr:row>61</xdr:row>
      <xdr:rowOff>133350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118127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敬老会行事開催費補助金の皆増等により経費は増加したことに加え、臨時財政対策債等が減少したことにより経常一般財源が大幅に減少したため、前年度より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ポイント悪化している。全国、愛媛県、類似団体平均より良い状況で推移しており、引き続き事業の必要性を精査し、事業の廃止、縮小、統合や補助率の見直し等、効率的な運用に努める。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39</xdr:row>
      <xdr:rowOff>92710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24296"/>
          <a:ext cx="0" cy="8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67564</xdr:rowOff>
    </xdr:from>
    <xdr:to>
      <xdr:col>82</xdr:col>
      <xdr:colOff>107950</xdr:colOff>
      <xdr:row>34</xdr:row>
      <xdr:rowOff>94996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58968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7129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7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67564</xdr:rowOff>
    </xdr:from>
    <xdr:to>
      <xdr:col>78</xdr:col>
      <xdr:colOff>69850</xdr:colOff>
      <xdr:row>34</xdr:row>
      <xdr:rowOff>136144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58968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136144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8648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35560</xdr:rowOff>
    </xdr:from>
    <xdr:to>
      <xdr:col>69</xdr:col>
      <xdr:colOff>92075</xdr:colOff>
      <xdr:row>34</xdr:row>
      <xdr:rowOff>49276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58648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44196</xdr:rowOff>
    </xdr:from>
    <xdr:to>
      <xdr:col>82</xdr:col>
      <xdr:colOff>158750</xdr:colOff>
      <xdr:row>34</xdr:row>
      <xdr:rowOff>145796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124223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xdr:rowOff>
    </xdr:from>
    <xdr:to>
      <xdr:col>78</xdr:col>
      <xdr:colOff>120650</xdr:colOff>
      <xdr:row>34</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128541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61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169926</xdr:rowOff>
    </xdr:from>
    <xdr:to>
      <xdr:col>65</xdr:col>
      <xdr:colOff>53975</xdr:colOff>
      <xdr:row>34</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110253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昨年度より公債費が増加したことに加え、臨時財政対策債等が減少したことにより経常一般財源が大幅に減少したため、前年度より</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悪化している。愛媛県平均より良い状況であるが、類似団体平均及び全国平均と比較すると悪い状況である。今後、近年の大型事業の実施に伴い借り入れた合併特例債等の市債の償還が本格化することに加え、給食センター整備等の大型事業の実施が予定されていることから、公債費の増加を見込んでい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85089</xdr:rowOff>
    </xdr:from>
    <xdr:to>
      <xdr:col>24</xdr:col>
      <xdr:colOff>25400</xdr:colOff>
      <xdr:row>78</xdr:row>
      <xdr:rowOff>88900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286739"/>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92711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86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92711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2181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31750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10177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77487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扶助費が減少したものの、物件費が増加したことに加え、臨時財政対策債等が減少したことにより経常一般財源が大幅に減少したため、前年度より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悪化している。愛媛県平均より悪い状況ではあるものの、類似団体平均及び全国平均よりは良い状況となっている。今後も、公共施設マネジメントによる施設の適正配置や長期的視点に立った施設の修繕・更新等により、事業費の抑制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56134</xdr:rowOff>
    </xdr:from>
    <xdr:to>
      <xdr:col>82</xdr:col>
      <xdr:colOff>107950</xdr:colOff>
      <xdr:row>76</xdr:row>
      <xdr:rowOff>90424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14884"/>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56134</xdr:rowOff>
    </xdr:from>
    <xdr:to>
      <xdr:col>78</xdr:col>
      <xdr:colOff>69850</xdr:colOff>
      <xdr:row>77</xdr:row>
      <xdr:rowOff>42418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14884"/>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42418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83565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257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5334</xdr:rowOff>
    </xdr:from>
    <xdr:to>
      <xdr:col>78</xdr:col>
      <xdr:colOff>120650</xdr:colOff>
      <xdr:row>75</xdr:row>
      <xdr:rowOff>106934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117111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25102</xdr:rowOff>
    </xdr:from>
    <xdr:to>
      <xdr:col>29</xdr:col>
      <xdr:colOff>127000</xdr:colOff>
      <xdr:row>16</xdr:row>
      <xdr:rowOff>28988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15927"/>
          <a:ext cx="647700" cy="3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6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171310</xdr:rowOff>
    </xdr:from>
    <xdr:to>
      <xdr:col>26</xdr:col>
      <xdr:colOff>50800</xdr:colOff>
      <xdr:row>16</xdr:row>
      <xdr:rowOff>28988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90685"/>
          <a:ext cx="698500" cy="29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18083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8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171310</xdr:rowOff>
    </xdr:from>
    <xdr:to>
      <xdr:col>22</xdr:col>
      <xdr:colOff>114300</xdr:colOff>
      <xdr:row>16</xdr:row>
      <xdr:rowOff>27692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90685"/>
          <a:ext cx="698500" cy="27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23355</xdr:rowOff>
    </xdr:from>
    <xdr:to>
      <xdr:col>22</xdr:col>
      <xdr:colOff>165100</xdr:colOff>
      <xdr:row>16</xdr:row>
      <xdr:rowOff>124955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14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109732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27692</xdr:rowOff>
    </xdr:from>
    <xdr:to>
      <xdr:col>18</xdr:col>
      <xdr:colOff>177800</xdr:colOff>
      <xdr:row>16</xdr:row>
      <xdr:rowOff>126600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18517"/>
          <a:ext cx="698500" cy="98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36462</xdr:rowOff>
    </xdr:from>
    <xdr:to>
      <xdr:col>19</xdr:col>
      <xdr:colOff>38100</xdr:colOff>
      <xdr:row>16</xdr:row>
      <xdr:rowOff>138062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7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122839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1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66542</xdr:rowOff>
    </xdr:from>
    <xdr:to>
      <xdr:col>15</xdr:col>
      <xdr:colOff>101600</xdr:colOff>
      <xdr:row>16</xdr:row>
      <xdr:rowOff>168142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57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6869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145752</xdr:rowOff>
    </xdr:from>
    <xdr:to>
      <xdr:col>29</xdr:col>
      <xdr:colOff>177800</xdr:colOff>
      <xdr:row>16</xdr:row>
      <xdr:rowOff>75902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65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162279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1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149638</xdr:rowOff>
    </xdr:from>
    <xdr:to>
      <xdr:col>26</xdr:col>
      <xdr:colOff>101600</xdr:colOff>
      <xdr:row>16</xdr:row>
      <xdr:rowOff>79788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69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89965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37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120510</xdr:rowOff>
    </xdr:from>
    <xdr:to>
      <xdr:col>22</xdr:col>
      <xdr:colOff>165100</xdr:colOff>
      <xdr:row>16</xdr:row>
      <xdr:rowOff>50660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39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60837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0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148342</xdr:rowOff>
    </xdr:from>
    <xdr:to>
      <xdr:col>19</xdr:col>
      <xdr:colOff>38100</xdr:colOff>
      <xdr:row>16</xdr:row>
      <xdr:rowOff>78492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6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88669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3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75800</xdr:rowOff>
    </xdr:from>
    <xdr:to>
      <xdr:col>15</xdr:col>
      <xdr:colOff>101600</xdr:colOff>
      <xdr:row>17</xdr:row>
      <xdr:rowOff>5950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66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162177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5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40269</xdr:rowOff>
    </xdr:from>
    <xdr:to>
      <xdr:col>29</xdr:col>
      <xdr:colOff>127000</xdr:colOff>
      <xdr:row>35</xdr:row>
      <xdr:rowOff>153609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650619"/>
          <a:ext cx="647700" cy="113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285335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95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153609</xdr:rowOff>
    </xdr:from>
    <xdr:to>
      <xdr:col>26</xdr:col>
      <xdr:colOff>50800</xdr:colOff>
      <xdr:row>35</xdr:row>
      <xdr:rowOff>173314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63959"/>
          <a:ext cx="698500" cy="19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71228</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24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173314</xdr:rowOff>
    </xdr:from>
    <xdr:to>
      <xdr:col>22</xdr:col>
      <xdr:colOff>114300</xdr:colOff>
      <xdr:row>35</xdr:row>
      <xdr:rowOff>278059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83664"/>
          <a:ext cx="698500" cy="10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118080</xdr:rowOff>
    </xdr:from>
    <xdr:to>
      <xdr:col>22</xdr:col>
      <xdr:colOff>165100</xdr:colOff>
      <xdr:row>35</xdr:row>
      <xdr:rowOff>219680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2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229857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49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237871</xdr:rowOff>
    </xdr:from>
    <xdr:to>
      <xdr:col>18</xdr:col>
      <xdr:colOff>177800</xdr:colOff>
      <xdr:row>35</xdr:row>
      <xdr:rowOff>278059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48221"/>
          <a:ext cx="698500" cy="40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85618</xdr:rowOff>
    </xdr:from>
    <xdr:to>
      <xdr:col>19</xdr:col>
      <xdr:colOff>38100</xdr:colOff>
      <xdr:row>35</xdr:row>
      <xdr:rowOff>187218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95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197395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46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88178</xdr:rowOff>
    </xdr:from>
    <xdr:to>
      <xdr:col>15</xdr:col>
      <xdr:colOff>101600</xdr:colOff>
      <xdr:row>35</xdr:row>
      <xdr:rowOff>189778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98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199955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4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332369</xdr:rowOff>
    </xdr:from>
    <xdr:to>
      <xdr:col>29</xdr:col>
      <xdr:colOff>177800</xdr:colOff>
      <xdr:row>35</xdr:row>
      <xdr:rowOff>91069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99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177446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4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102809</xdr:rowOff>
    </xdr:from>
    <xdr:to>
      <xdr:col>26</xdr:col>
      <xdr:colOff>101600</xdr:colOff>
      <xdr:row>35</xdr:row>
      <xdr:rowOff>204409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13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214586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8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122514</xdr:rowOff>
    </xdr:from>
    <xdr:to>
      <xdr:col>22</xdr:col>
      <xdr:colOff>165100</xdr:colOff>
      <xdr:row>35</xdr:row>
      <xdr:rowOff>224114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32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208891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81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227259</xdr:rowOff>
    </xdr:from>
    <xdr:to>
      <xdr:col>19</xdr:col>
      <xdr:colOff>38100</xdr:colOff>
      <xdr:row>35</xdr:row>
      <xdr:rowOff>328859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37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313636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2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187071</xdr:rowOff>
    </xdr:from>
    <xdr:to>
      <xdr:col>15</xdr:col>
      <xdr:colOff>101600</xdr:colOff>
      <xdr:row>35</xdr:row>
      <xdr:rowOff>288671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97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273448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88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105,616
104,214
510.04
59,447,456
55,253,057
3,996,649
28,883,930
60,566,035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42393</xdr:rowOff>
    </xdr:from>
    <xdr:to>
      <xdr:col>24</xdr:col>
      <xdr:colOff>62865</xdr:colOff>
      <xdr:row>39</xdr:row>
      <xdr:rowOff>38430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5893"/>
          <a:ext cx="1270" cy="153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42257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38430</xdr:rowOff>
    </xdr:from>
    <xdr:to>
      <xdr:col>24</xdr:col>
      <xdr:colOff>152400</xdr:colOff>
      <xdr:row>39</xdr:row>
      <xdr:rowOff>38430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160520</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42393</xdr:rowOff>
    </xdr:from>
    <xdr:to>
      <xdr:col>24</xdr:col>
      <xdr:colOff>152400</xdr:colOff>
      <xdr:row>30</xdr:row>
      <xdr:rowOff>42393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167018</xdr:rowOff>
    </xdr:from>
    <xdr:to>
      <xdr:col>24</xdr:col>
      <xdr:colOff>63500</xdr:colOff>
      <xdr:row>33</xdr:row>
      <xdr:rowOff>20371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53418"/>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38866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60439</xdr:rowOff>
    </xdr:from>
    <xdr:to>
      <xdr:col>24</xdr:col>
      <xdr:colOff>114300</xdr:colOff>
      <xdr:row>35</xdr:row>
      <xdr:rowOff>162039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149568</xdr:rowOff>
    </xdr:from>
    <xdr:to>
      <xdr:col>19</xdr:col>
      <xdr:colOff>177800</xdr:colOff>
      <xdr:row>33</xdr:row>
      <xdr:rowOff>20371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635968"/>
          <a:ext cx="8890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61049</xdr:rowOff>
    </xdr:from>
    <xdr:to>
      <xdr:col>20</xdr:col>
      <xdr:colOff>38100</xdr:colOff>
      <xdr:row>35</xdr:row>
      <xdr:rowOff>162649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153776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149568</xdr:rowOff>
    </xdr:from>
    <xdr:to>
      <xdr:col>15</xdr:col>
      <xdr:colOff>50800</xdr:colOff>
      <xdr:row>35</xdr:row>
      <xdr:rowOff>53213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35968"/>
          <a:ext cx="889000" cy="41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120599</xdr:rowOff>
    </xdr:from>
    <xdr:to>
      <xdr:col>15</xdr:col>
      <xdr:colOff>101600</xdr:colOff>
      <xdr:row>35</xdr:row>
      <xdr:rowOff>50749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4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41876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4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113792</xdr:rowOff>
    </xdr:from>
    <xdr:to>
      <xdr:col>10</xdr:col>
      <xdr:colOff>114300</xdr:colOff>
      <xdr:row>35</xdr:row>
      <xdr:rowOff>53213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43092"/>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152146</xdr:rowOff>
    </xdr:from>
    <xdr:to>
      <xdr:col>10</xdr:col>
      <xdr:colOff>165100</xdr:colOff>
      <xdr:row>36</xdr:row>
      <xdr:rowOff>82296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5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73423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4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171234</xdr:rowOff>
    </xdr:from>
    <xdr:to>
      <xdr:col>6</xdr:col>
      <xdr:colOff>38100</xdr:colOff>
      <xdr:row>36</xdr:row>
      <xdr:rowOff>101384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92511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6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116218</xdr:rowOff>
    </xdr:from>
    <xdr:to>
      <xdr:col>24</xdr:col>
      <xdr:colOff>114300</xdr:colOff>
      <xdr:row>33</xdr:row>
      <xdr:rowOff>46368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0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139095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141021</xdr:rowOff>
    </xdr:from>
    <xdr:to>
      <xdr:col>20</xdr:col>
      <xdr:colOff>38100</xdr:colOff>
      <xdr:row>33</xdr:row>
      <xdr:rowOff>71171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2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87698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0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98768</xdr:rowOff>
    </xdr:from>
    <xdr:to>
      <xdr:col>15</xdr:col>
      <xdr:colOff>101600</xdr:colOff>
      <xdr:row>33</xdr:row>
      <xdr:rowOff>28918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8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45445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36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2413</xdr:rowOff>
    </xdr:from>
    <xdr:to>
      <xdr:col>10</xdr:col>
      <xdr:colOff>165100</xdr:colOff>
      <xdr:row>35</xdr:row>
      <xdr:rowOff>104013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120540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7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9669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48750</xdr:rowOff>
    </xdr:from>
    <xdr:to>
      <xdr:col>24</xdr:col>
      <xdr:colOff>62865</xdr:colOff>
      <xdr:row>59</xdr:row>
      <xdr:rowOff>115370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92700"/>
          <a:ext cx="1270" cy="143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115370</xdr:rowOff>
    </xdr:from>
    <xdr:to>
      <xdr:col>24</xdr:col>
      <xdr:colOff>152400</xdr:colOff>
      <xdr:row>59</xdr:row>
      <xdr:rowOff>115370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166877</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48750</xdr:rowOff>
    </xdr:from>
    <xdr:to>
      <xdr:col>24</xdr:col>
      <xdr:colOff>152400</xdr:colOff>
      <xdr:row>51</xdr:row>
      <xdr:rowOff>48750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9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81015</xdr:rowOff>
    </xdr:from>
    <xdr:to>
      <xdr:col>24</xdr:col>
      <xdr:colOff>63500</xdr:colOff>
      <xdr:row>57</xdr:row>
      <xdr:rowOff>10247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82215"/>
          <a:ext cx="838200" cy="10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22689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5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171262</xdr:rowOff>
    </xdr:from>
    <xdr:to>
      <xdr:col>24</xdr:col>
      <xdr:colOff>114300</xdr:colOff>
      <xdr:row>56</xdr:row>
      <xdr:rowOff>101412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10247</xdr:rowOff>
    </xdr:from>
    <xdr:to>
      <xdr:col>19</xdr:col>
      <xdr:colOff>177800</xdr:colOff>
      <xdr:row>58</xdr:row>
      <xdr:rowOff>139406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82897"/>
          <a:ext cx="889000" cy="30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113622</xdr:rowOff>
    </xdr:from>
    <xdr:to>
      <xdr:col>20</xdr:col>
      <xdr:colOff>38100</xdr:colOff>
      <xdr:row>57</xdr:row>
      <xdr:rowOff>43772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1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60299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9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94274</xdr:rowOff>
    </xdr:from>
    <xdr:to>
      <xdr:col>15</xdr:col>
      <xdr:colOff>50800</xdr:colOff>
      <xdr:row>58</xdr:row>
      <xdr:rowOff>139406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038374"/>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152745</xdr:rowOff>
    </xdr:from>
    <xdr:to>
      <xdr:col>15</xdr:col>
      <xdr:colOff>101600</xdr:colOff>
      <xdr:row>56</xdr:row>
      <xdr:rowOff>82895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99422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94274</xdr:rowOff>
    </xdr:from>
    <xdr:to>
      <xdr:col>10</xdr:col>
      <xdr:colOff>114300</xdr:colOff>
      <xdr:row>59</xdr:row>
      <xdr:rowOff>59951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38374"/>
          <a:ext cx="889000" cy="13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149348</xdr:rowOff>
    </xdr:from>
    <xdr:to>
      <xdr:col>10</xdr:col>
      <xdr:colOff>165100</xdr:colOff>
      <xdr:row>57</xdr:row>
      <xdr:rowOff>79498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5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96025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2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94125</xdr:rowOff>
    </xdr:from>
    <xdr:to>
      <xdr:col>6</xdr:col>
      <xdr:colOff>38100</xdr:colOff>
      <xdr:row>58</xdr:row>
      <xdr:rowOff>24275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40802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4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30215</xdr:rowOff>
    </xdr:from>
    <xdr:to>
      <xdr:col>24</xdr:col>
      <xdr:colOff>114300</xdr:colOff>
      <xdr:row>56</xdr:row>
      <xdr:rowOff>131815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8642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0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130897</xdr:rowOff>
    </xdr:from>
    <xdr:to>
      <xdr:col>20</xdr:col>
      <xdr:colOff>38100</xdr:colOff>
      <xdr:row>57</xdr:row>
      <xdr:rowOff>61047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52174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2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88606</xdr:rowOff>
    </xdr:from>
    <xdr:to>
      <xdr:col>15</xdr:col>
      <xdr:colOff>101600</xdr:colOff>
      <xdr:row>59</xdr:row>
      <xdr:rowOff>18756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3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9883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2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43474</xdr:rowOff>
    </xdr:from>
    <xdr:to>
      <xdr:col>10</xdr:col>
      <xdr:colOff>165100</xdr:colOff>
      <xdr:row>58</xdr:row>
      <xdr:rowOff>145074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8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136201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8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9151</xdr:rowOff>
    </xdr:from>
    <xdr:to>
      <xdr:col>6</xdr:col>
      <xdr:colOff>38100</xdr:colOff>
      <xdr:row>59</xdr:row>
      <xdr:rowOff>110751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101878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1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139192</xdr:rowOff>
    </xdr:from>
    <xdr:to>
      <xdr:col>24</xdr:col>
      <xdr:colOff>63500</xdr:colOff>
      <xdr:row>75</xdr:row>
      <xdr:rowOff>22987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826492"/>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57167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15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22987</xdr:rowOff>
    </xdr:from>
    <xdr:to>
      <xdr:col>19</xdr:col>
      <xdr:colOff>177800</xdr:colOff>
      <xdr:row>75</xdr:row>
      <xdr:rowOff>102616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881737"/>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3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26289</xdr:rowOff>
    </xdr:from>
    <xdr:to>
      <xdr:col>15</xdr:col>
      <xdr:colOff>50800</xdr:colOff>
      <xdr:row>75</xdr:row>
      <xdr:rowOff>102616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885039"/>
          <a:ext cx="889000" cy="7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7620</xdr:rowOff>
    </xdr:from>
    <xdr:to>
      <xdr:col>15</xdr:col>
      <xdr:colOff>101600</xdr:colOff>
      <xdr:row>74</xdr:row>
      <xdr:rowOff>109220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125747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47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26289</xdr:rowOff>
    </xdr:from>
    <xdr:to>
      <xdr:col>10</xdr:col>
      <xdr:colOff>114300</xdr:colOff>
      <xdr:row>75</xdr:row>
      <xdr:rowOff>42164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885039"/>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37211</xdr:rowOff>
    </xdr:from>
    <xdr:to>
      <xdr:col>10</xdr:col>
      <xdr:colOff>165100</xdr:colOff>
      <xdr:row>75</xdr:row>
      <xdr:rowOff>138811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129939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8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162052</xdr:rowOff>
    </xdr:from>
    <xdr:to>
      <xdr:col>6</xdr:col>
      <xdr:colOff>38100</xdr:colOff>
      <xdr:row>75</xdr:row>
      <xdr:rowOff>92202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84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108729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62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88392</xdr:rowOff>
    </xdr:from>
    <xdr:to>
      <xdr:col>24</xdr:col>
      <xdr:colOff>114300</xdr:colOff>
      <xdr:row>75</xdr:row>
      <xdr:rowOff>18542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77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111269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62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143637</xdr:rowOff>
    </xdr:from>
    <xdr:to>
      <xdr:col>20</xdr:col>
      <xdr:colOff>38100</xdr:colOff>
      <xdr:row>75</xdr:row>
      <xdr:rowOff>73787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83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90314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60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51816</xdr:rowOff>
    </xdr:from>
    <xdr:to>
      <xdr:col>15</xdr:col>
      <xdr:colOff>101600</xdr:colOff>
      <xdr:row>75</xdr:row>
      <xdr:rowOff>153417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105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144542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0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146939</xdr:rowOff>
    </xdr:from>
    <xdr:to>
      <xdr:col>10</xdr:col>
      <xdr:colOff>165100</xdr:colOff>
      <xdr:row>75</xdr:row>
      <xdr:rowOff>77089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8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93616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60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162814</xdr:rowOff>
    </xdr:from>
    <xdr:to>
      <xdr:col>6</xdr:col>
      <xdr:colOff>38100</xdr:colOff>
      <xdr:row>75</xdr:row>
      <xdr:rowOff>92964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8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84091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9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149563</xdr:rowOff>
    </xdr:from>
    <xdr:to>
      <xdr:col>24</xdr:col>
      <xdr:colOff>62865</xdr:colOff>
      <xdr:row>99</xdr:row>
      <xdr:rowOff>9203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751513"/>
          <a:ext cx="1270" cy="1231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13030</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9203</xdr:rowOff>
    </xdr:from>
    <xdr:to>
      <xdr:col>24</xdr:col>
      <xdr:colOff>152400</xdr:colOff>
      <xdr:row>99</xdr:row>
      <xdr:rowOff>9203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82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96240</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52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149563</xdr:rowOff>
    </xdr:from>
    <xdr:to>
      <xdr:col>24</xdr:col>
      <xdr:colOff>152400</xdr:colOff>
      <xdr:row>91</xdr:row>
      <xdr:rowOff>149563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7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130719</xdr:rowOff>
    </xdr:from>
    <xdr:to>
      <xdr:col>24</xdr:col>
      <xdr:colOff>63500</xdr:colOff>
      <xdr:row>91</xdr:row>
      <xdr:rowOff>149563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561219"/>
          <a:ext cx="838200" cy="19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45283</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3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66856</xdr:rowOff>
    </xdr:from>
    <xdr:to>
      <xdr:col>24</xdr:col>
      <xdr:colOff>114300</xdr:colOff>
      <xdr:row>95</xdr:row>
      <xdr:rowOff>168456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5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130719</xdr:rowOff>
    </xdr:from>
    <xdr:to>
      <xdr:col>19</xdr:col>
      <xdr:colOff>177800</xdr:colOff>
      <xdr:row>95</xdr:row>
      <xdr:rowOff>97213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561219"/>
          <a:ext cx="889000" cy="82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11633</xdr:rowOff>
    </xdr:from>
    <xdr:to>
      <xdr:col>20</xdr:col>
      <xdr:colOff>38100</xdr:colOff>
      <xdr:row>93</xdr:row>
      <xdr:rowOff>113233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595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104360</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4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97213</xdr:rowOff>
    </xdr:from>
    <xdr:to>
      <xdr:col>15</xdr:col>
      <xdr:colOff>50800</xdr:colOff>
      <xdr:row>95</xdr:row>
      <xdr:rowOff>107271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38496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90</xdr:row>
      <xdr:rowOff>143633</xdr:rowOff>
    </xdr:from>
    <xdr:to>
      <xdr:col>15</xdr:col>
      <xdr:colOff>101600</xdr:colOff>
      <xdr:row>91</xdr:row>
      <xdr:rowOff>73783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557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90310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534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107271</xdr:rowOff>
    </xdr:from>
    <xdr:to>
      <xdr:col>10</xdr:col>
      <xdr:colOff>114300</xdr:colOff>
      <xdr:row>96</xdr:row>
      <xdr:rowOff>118636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95021"/>
          <a:ext cx="889000" cy="18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36126</xdr:rowOff>
    </xdr:from>
    <xdr:to>
      <xdr:col>10</xdr:col>
      <xdr:colOff>165100</xdr:colOff>
      <xdr:row>92</xdr:row>
      <xdr:rowOff>137726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580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154253</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558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53729</xdr:rowOff>
    </xdr:from>
    <xdr:to>
      <xdr:col>6</xdr:col>
      <xdr:colOff>38100</xdr:colOff>
      <xdr:row>93</xdr:row>
      <xdr:rowOff>155329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599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406</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577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98763</xdr:rowOff>
    </xdr:from>
    <xdr:to>
      <xdr:col>24</xdr:col>
      <xdr:colOff>114300</xdr:colOff>
      <xdr:row>92</xdr:row>
      <xdr:rowOff>28913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7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51790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6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79919</xdr:rowOff>
    </xdr:from>
    <xdr:to>
      <xdr:col>20</xdr:col>
      <xdr:colOff>38100</xdr:colOff>
      <xdr:row>91</xdr:row>
      <xdr:rowOff>10069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51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26596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28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46413</xdr:rowOff>
    </xdr:from>
    <xdr:to>
      <xdr:col>15</xdr:col>
      <xdr:colOff>101600</xdr:colOff>
      <xdr:row>95</xdr:row>
      <xdr:rowOff>148013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3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139140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4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56471</xdr:rowOff>
    </xdr:from>
    <xdr:to>
      <xdr:col>10</xdr:col>
      <xdr:colOff>165100</xdr:colOff>
      <xdr:row>95</xdr:row>
      <xdr:rowOff>158071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3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149198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43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67836</xdr:rowOff>
    </xdr:from>
    <xdr:to>
      <xdr:col>6</xdr:col>
      <xdr:colOff>38100</xdr:colOff>
      <xdr:row>96</xdr:row>
      <xdr:rowOff>169436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2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160563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61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94511</xdr:rowOff>
    </xdr:from>
    <xdr:to>
      <xdr:col>55</xdr:col>
      <xdr:colOff>0</xdr:colOff>
      <xdr:row>37</xdr:row>
      <xdr:rowOff>109548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438161"/>
          <a:ext cx="8382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38616</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5219</xdr:rowOff>
    </xdr:from>
    <xdr:to>
      <xdr:col>50</xdr:col>
      <xdr:colOff>114300</xdr:colOff>
      <xdr:row>37</xdr:row>
      <xdr:rowOff>94511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005969"/>
          <a:ext cx="889000" cy="43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141848</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5219</xdr:rowOff>
    </xdr:from>
    <xdr:to>
      <xdr:col>45</xdr:col>
      <xdr:colOff>177800</xdr:colOff>
      <xdr:row>37</xdr:row>
      <xdr:rowOff>171352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005969"/>
          <a:ext cx="889000" cy="50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27329</xdr:rowOff>
    </xdr:from>
    <xdr:to>
      <xdr:col>46</xdr:col>
      <xdr:colOff>38100</xdr:colOff>
      <xdr:row>34</xdr:row>
      <xdr:rowOff>128929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8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145456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63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171352</xdr:rowOff>
    </xdr:from>
    <xdr:to>
      <xdr:col>41</xdr:col>
      <xdr:colOff>50800</xdr:colOff>
      <xdr:row>38</xdr:row>
      <xdr:rowOff>39395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15002"/>
          <a:ext cx="889000" cy="3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24691</xdr:rowOff>
    </xdr:from>
    <xdr:to>
      <xdr:col>41</xdr:col>
      <xdr:colOff>101600</xdr:colOff>
      <xdr:row>37</xdr:row>
      <xdr:rowOff>126291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6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142818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4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38562</xdr:rowOff>
    </xdr:from>
    <xdr:to>
      <xdr:col>36</xdr:col>
      <xdr:colOff>165100</xdr:colOff>
      <xdr:row>37</xdr:row>
      <xdr:rowOff>140162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8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156689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5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58748</xdr:rowOff>
    </xdr:from>
    <xdr:to>
      <xdr:col>55</xdr:col>
      <xdr:colOff>50800</xdr:colOff>
      <xdr:row>37</xdr:row>
      <xdr:rowOff>160348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0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165616</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3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43711</xdr:rowOff>
    </xdr:from>
    <xdr:to>
      <xdr:col>50</xdr:col>
      <xdr:colOff>165100</xdr:colOff>
      <xdr:row>37</xdr:row>
      <xdr:rowOff>145311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8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136438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8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125869</xdr:rowOff>
    </xdr:from>
    <xdr:to>
      <xdr:col>46</xdr:col>
      <xdr:colOff>38100</xdr:colOff>
      <xdr:row>35</xdr:row>
      <xdr:rowOff>56019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95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47146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604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120552</xdr:rowOff>
    </xdr:from>
    <xdr:to>
      <xdr:col>41</xdr:col>
      <xdr:colOff>101600</xdr:colOff>
      <xdr:row>38</xdr:row>
      <xdr:rowOff>50702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6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41829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160045</xdr:rowOff>
    </xdr:from>
    <xdr:to>
      <xdr:col>36</xdr:col>
      <xdr:colOff>165100</xdr:colOff>
      <xdr:row>38</xdr:row>
      <xdr:rowOff>90195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81322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9989</xdr:rowOff>
    </xdr:from>
    <xdr:to>
      <xdr:col>55</xdr:col>
      <xdr:colOff>0</xdr:colOff>
      <xdr:row>56</xdr:row>
      <xdr:rowOff>19552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096839"/>
          <a:ext cx="838200" cy="52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101407</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31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143701</xdr:rowOff>
    </xdr:from>
    <xdr:to>
      <xdr:col>50</xdr:col>
      <xdr:colOff>114300</xdr:colOff>
      <xdr:row>56</xdr:row>
      <xdr:rowOff>19552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573451"/>
          <a:ext cx="889000" cy="4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69543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9589</xdr:rowOff>
    </xdr:from>
    <xdr:to>
      <xdr:col>45</xdr:col>
      <xdr:colOff>177800</xdr:colOff>
      <xdr:row>55</xdr:row>
      <xdr:rowOff>143701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8582089"/>
          <a:ext cx="889000" cy="99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17349</xdr:rowOff>
    </xdr:from>
    <xdr:to>
      <xdr:col>46</xdr:col>
      <xdr:colOff>38100</xdr:colOff>
      <xdr:row>53</xdr:row>
      <xdr:rowOff>118949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10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135476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887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9589</xdr:rowOff>
    </xdr:from>
    <xdr:to>
      <xdr:col>41</xdr:col>
      <xdr:colOff>50800</xdr:colOff>
      <xdr:row>52</xdr:row>
      <xdr:rowOff>161913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8582089"/>
          <a:ext cx="889000" cy="49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30779</xdr:rowOff>
    </xdr:from>
    <xdr:to>
      <xdr:col>41</xdr:col>
      <xdr:colOff>101600</xdr:colOff>
      <xdr:row>53</xdr:row>
      <xdr:rowOff>132379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1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123506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2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129610</xdr:rowOff>
    </xdr:from>
    <xdr:to>
      <xdr:col>36</xdr:col>
      <xdr:colOff>165100</xdr:colOff>
      <xdr:row>54</xdr:row>
      <xdr:rowOff>59760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21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50887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30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130639</xdr:rowOff>
    </xdr:from>
    <xdr:to>
      <xdr:col>55</xdr:col>
      <xdr:colOff>50800</xdr:colOff>
      <xdr:row>53</xdr:row>
      <xdr:rowOff>60789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04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153516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89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140202</xdr:rowOff>
    </xdr:from>
    <xdr:to>
      <xdr:col>50</xdr:col>
      <xdr:colOff>165100</xdr:colOff>
      <xdr:row>56</xdr:row>
      <xdr:rowOff>70352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6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61479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6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92901</xdr:rowOff>
    </xdr:from>
    <xdr:to>
      <xdr:col>46</xdr:col>
      <xdr:colOff>38100</xdr:colOff>
      <xdr:row>56</xdr:row>
      <xdr:rowOff>23051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14178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61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130239</xdr:rowOff>
    </xdr:from>
    <xdr:to>
      <xdr:col>41</xdr:col>
      <xdr:colOff>101600</xdr:colOff>
      <xdr:row>50</xdr:row>
      <xdr:rowOff>60389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85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76916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830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111113</xdr:rowOff>
    </xdr:from>
    <xdr:to>
      <xdr:col>36</xdr:col>
      <xdr:colOff>165100</xdr:colOff>
      <xdr:row>53</xdr:row>
      <xdr:rowOff>41263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02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57790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880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100591</xdr:rowOff>
    </xdr:from>
    <xdr:to>
      <xdr:col>55</xdr:col>
      <xdr:colOff>0</xdr:colOff>
      <xdr:row>78</xdr:row>
      <xdr:rowOff>63633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302241"/>
          <a:ext cx="838200" cy="13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162983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9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24961</xdr:rowOff>
    </xdr:from>
    <xdr:to>
      <xdr:col>50</xdr:col>
      <xdr:colOff>114300</xdr:colOff>
      <xdr:row>77</xdr:row>
      <xdr:rowOff>100591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226611"/>
          <a:ext cx="889000" cy="7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35019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34010</xdr:rowOff>
    </xdr:from>
    <xdr:to>
      <xdr:col>45</xdr:col>
      <xdr:colOff>177800</xdr:colOff>
      <xdr:row>77</xdr:row>
      <xdr:rowOff>24961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892760"/>
          <a:ext cx="889000" cy="33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140793</xdr:rowOff>
    </xdr:from>
    <xdr:to>
      <xdr:col>46</xdr:col>
      <xdr:colOff>38100</xdr:colOff>
      <xdr:row>77</xdr:row>
      <xdr:rowOff>70943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87469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94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34010</xdr:rowOff>
    </xdr:from>
    <xdr:to>
      <xdr:col>41</xdr:col>
      <xdr:colOff>50800</xdr:colOff>
      <xdr:row>75</xdr:row>
      <xdr:rowOff>136576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892760"/>
          <a:ext cx="889000" cy="10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60173</xdr:rowOff>
    </xdr:from>
    <xdr:to>
      <xdr:col>41</xdr:col>
      <xdr:colOff>101600</xdr:colOff>
      <xdr:row>77</xdr:row>
      <xdr:rowOff>161773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6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152900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35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105263</xdr:rowOff>
    </xdr:from>
    <xdr:to>
      <xdr:col>36</xdr:col>
      <xdr:colOff>165100</xdr:colOff>
      <xdr:row>78</xdr:row>
      <xdr:rowOff>35413</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26540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3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12833</xdr:rowOff>
    </xdr:from>
    <xdr:to>
      <xdr:col>55</xdr:col>
      <xdr:colOff>50800</xdr:colOff>
      <xdr:row>78</xdr:row>
      <xdr:rowOff>114433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8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162710</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6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49791</xdr:rowOff>
    </xdr:from>
    <xdr:to>
      <xdr:col>50</xdr:col>
      <xdr:colOff>165100</xdr:colOff>
      <xdr:row>77</xdr:row>
      <xdr:rowOff>151391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2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167918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0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145611</xdr:rowOff>
    </xdr:from>
    <xdr:to>
      <xdr:col>46</xdr:col>
      <xdr:colOff>38100</xdr:colOff>
      <xdr:row>77</xdr:row>
      <xdr:rowOff>75761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17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66888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2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154660</xdr:rowOff>
    </xdr:from>
    <xdr:to>
      <xdr:col>41</xdr:col>
      <xdr:colOff>101600</xdr:colOff>
      <xdr:row>75</xdr:row>
      <xdr:rowOff>84810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8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101337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6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85776</xdr:rowOff>
    </xdr:from>
    <xdr:to>
      <xdr:col>36</xdr:col>
      <xdr:colOff>165100</xdr:colOff>
      <xdr:row>76</xdr:row>
      <xdr:rowOff>15926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94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32453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71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112992</xdr:rowOff>
    </xdr:from>
    <xdr:to>
      <xdr:col>55</xdr:col>
      <xdr:colOff>0</xdr:colOff>
      <xdr:row>96</xdr:row>
      <xdr:rowOff>73616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5886392"/>
          <a:ext cx="838200" cy="64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92491</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8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73616</xdr:rowOff>
    </xdr:from>
    <xdr:to>
      <xdr:col>50</xdr:col>
      <xdr:colOff>114300</xdr:colOff>
      <xdr:row>96</xdr:row>
      <xdr:rowOff>111201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532816"/>
          <a:ext cx="8890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115625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96856</xdr:rowOff>
    </xdr:from>
    <xdr:to>
      <xdr:col>45</xdr:col>
      <xdr:colOff>177800</xdr:colOff>
      <xdr:row>96</xdr:row>
      <xdr:rowOff>111201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041706"/>
          <a:ext cx="889000" cy="5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122789</xdr:rowOff>
    </xdr:from>
    <xdr:to>
      <xdr:col>46</xdr:col>
      <xdr:colOff>38100</xdr:colOff>
      <xdr:row>95</xdr:row>
      <xdr:rowOff>52939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23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69466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01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96856</xdr:rowOff>
    </xdr:from>
    <xdr:to>
      <xdr:col>41</xdr:col>
      <xdr:colOff>50800</xdr:colOff>
      <xdr:row>95</xdr:row>
      <xdr:rowOff>147149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041706"/>
          <a:ext cx="889000" cy="39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14263</xdr:rowOff>
    </xdr:from>
    <xdr:to>
      <xdr:col>41</xdr:col>
      <xdr:colOff>101600</xdr:colOff>
      <xdr:row>94</xdr:row>
      <xdr:rowOff>115863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13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106990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2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111950</xdr:rowOff>
    </xdr:from>
    <xdr:to>
      <xdr:col>36</xdr:col>
      <xdr:colOff>165100</xdr:colOff>
      <xdr:row>95</xdr:row>
      <xdr:rowOff>42100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2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58627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00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62192</xdr:rowOff>
    </xdr:from>
    <xdr:to>
      <xdr:col>55</xdr:col>
      <xdr:colOff>50800</xdr:colOff>
      <xdr:row>92</xdr:row>
      <xdr:rowOff>163792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583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85069</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68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22816</xdr:rowOff>
    </xdr:from>
    <xdr:to>
      <xdr:col>50</xdr:col>
      <xdr:colOff>165100</xdr:colOff>
      <xdr:row>96</xdr:row>
      <xdr:rowOff>124416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8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115543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5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60401</xdr:rowOff>
    </xdr:from>
    <xdr:to>
      <xdr:col>46</xdr:col>
      <xdr:colOff>38100</xdr:colOff>
      <xdr:row>96</xdr:row>
      <xdr:rowOff>162001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153128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6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46056</xdr:rowOff>
    </xdr:from>
    <xdr:to>
      <xdr:col>41</xdr:col>
      <xdr:colOff>101600</xdr:colOff>
      <xdr:row>93</xdr:row>
      <xdr:rowOff>147656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599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164183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57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96349</xdr:rowOff>
    </xdr:from>
    <xdr:to>
      <xdr:col>36</xdr:col>
      <xdr:colOff>165100</xdr:colOff>
      <xdr:row>96</xdr:row>
      <xdr:rowOff>26499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8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17626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4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4826</xdr:rowOff>
    </xdr:from>
    <xdr:to>
      <xdr:col>85</xdr:col>
      <xdr:colOff>127000</xdr:colOff>
      <xdr:row>39</xdr:row>
      <xdr:rowOff>22809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91376"/>
          <a:ext cx="8382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59275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2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154711</xdr:rowOff>
    </xdr:from>
    <xdr:to>
      <xdr:col>81</xdr:col>
      <xdr:colOff>50800</xdr:colOff>
      <xdr:row>39</xdr:row>
      <xdr:rowOff>4826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69811"/>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57294</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2017" y="6400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94437</xdr:rowOff>
    </xdr:from>
    <xdr:to>
      <xdr:col>76</xdr:col>
      <xdr:colOff>114300</xdr:colOff>
      <xdr:row>38</xdr:row>
      <xdr:rowOff>154711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09537"/>
          <a:ext cx="889000" cy="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7061</xdr:rowOff>
    </xdr:from>
    <xdr:to>
      <xdr:col>76</xdr:col>
      <xdr:colOff>165100</xdr:colOff>
      <xdr:row>37</xdr:row>
      <xdr:rowOff>108661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125188</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12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154635</xdr:rowOff>
    </xdr:from>
    <xdr:to>
      <xdr:col>71</xdr:col>
      <xdr:colOff>177800</xdr:colOff>
      <xdr:row>38</xdr:row>
      <xdr:rowOff>94437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498285"/>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45847</xdr:rowOff>
    </xdr:from>
    <xdr:to>
      <xdr:col>72</xdr:col>
      <xdr:colOff>38100</xdr:colOff>
      <xdr:row>37</xdr:row>
      <xdr:rowOff>147447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163974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166395</xdr:rowOff>
    </xdr:from>
    <xdr:to>
      <xdr:col>67</xdr:col>
      <xdr:colOff>101600</xdr:colOff>
      <xdr:row>38</xdr:row>
      <xdr:rowOff>96545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1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87672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0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143459</xdr:rowOff>
    </xdr:from>
    <xdr:to>
      <xdr:col>85</xdr:col>
      <xdr:colOff>177800</xdr:colOff>
      <xdr:row>39</xdr:row>
      <xdr:rowOff>73609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5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58386</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7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125476</xdr:rowOff>
    </xdr:from>
    <xdr:to>
      <xdr:col>81</xdr:col>
      <xdr:colOff>101600</xdr:colOff>
      <xdr:row>39</xdr:row>
      <xdr:rowOff>55626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46753</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103911</xdr:rowOff>
    </xdr:from>
    <xdr:to>
      <xdr:col>76</xdr:col>
      <xdr:colOff>165100</xdr:colOff>
      <xdr:row>39</xdr:row>
      <xdr:rowOff>34061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1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25188</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11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43637</xdr:rowOff>
    </xdr:from>
    <xdr:to>
      <xdr:col>72</xdr:col>
      <xdr:colOff>38100</xdr:colOff>
      <xdr:row>38</xdr:row>
      <xdr:rowOff>145237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136364</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65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103835</xdr:rowOff>
    </xdr:from>
    <xdr:to>
      <xdr:col>67</xdr:col>
      <xdr:colOff>101600</xdr:colOff>
      <xdr:row>38</xdr:row>
      <xdr:rowOff>33986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4474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50512</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22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134100</xdr:rowOff>
    </xdr:from>
    <xdr:to>
      <xdr:col>85</xdr:col>
      <xdr:colOff>127000</xdr:colOff>
      <xdr:row>74</xdr:row>
      <xdr:rowOff>49346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649950"/>
          <a:ext cx="838200" cy="8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90949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778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49346</xdr:rowOff>
    </xdr:from>
    <xdr:to>
      <xdr:col>81</xdr:col>
      <xdr:colOff>50800</xdr:colOff>
      <xdr:row>74</xdr:row>
      <xdr:rowOff>122593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736646"/>
          <a:ext cx="889000" cy="7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34732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122593</xdr:rowOff>
    </xdr:from>
    <xdr:to>
      <xdr:col>76</xdr:col>
      <xdr:colOff>114300</xdr:colOff>
      <xdr:row>75</xdr:row>
      <xdr:rowOff>8884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809893"/>
          <a:ext cx="889000" cy="5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163328</xdr:rowOff>
    </xdr:from>
    <xdr:to>
      <xdr:col>76</xdr:col>
      <xdr:colOff>165100</xdr:colOff>
      <xdr:row>74</xdr:row>
      <xdr:rowOff>93478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110005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4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8884</xdr:rowOff>
    </xdr:from>
    <xdr:to>
      <xdr:col>71</xdr:col>
      <xdr:colOff>177800</xdr:colOff>
      <xdr:row>75</xdr:row>
      <xdr:rowOff>11970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86763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149841</xdr:rowOff>
    </xdr:from>
    <xdr:to>
      <xdr:col>72</xdr:col>
      <xdr:colOff>38100</xdr:colOff>
      <xdr:row>74</xdr:row>
      <xdr:rowOff>79991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6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96518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4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133039</xdr:rowOff>
    </xdr:from>
    <xdr:to>
      <xdr:col>67</xdr:col>
      <xdr:colOff>101600</xdr:colOff>
      <xdr:row>74</xdr:row>
      <xdr:rowOff>63189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6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79716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4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83300</xdr:rowOff>
    </xdr:from>
    <xdr:to>
      <xdr:col>85</xdr:col>
      <xdr:colOff>177800</xdr:colOff>
      <xdr:row>74</xdr:row>
      <xdr:rowOff>13450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106177</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45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169996</xdr:rowOff>
    </xdr:from>
    <xdr:to>
      <xdr:col>81</xdr:col>
      <xdr:colOff>101600</xdr:colOff>
      <xdr:row>74</xdr:row>
      <xdr:rowOff>100146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68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116673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46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71793</xdr:rowOff>
    </xdr:from>
    <xdr:to>
      <xdr:col>76</xdr:col>
      <xdr:colOff>165100</xdr:colOff>
      <xdr:row>75</xdr:row>
      <xdr:rowOff>1943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7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164520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129534</xdr:rowOff>
    </xdr:from>
    <xdr:to>
      <xdr:col>72</xdr:col>
      <xdr:colOff>38100</xdr:colOff>
      <xdr:row>75</xdr:row>
      <xdr:rowOff>59684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1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50811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90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132620</xdr:rowOff>
    </xdr:from>
    <xdr:to>
      <xdr:col>67</xdr:col>
      <xdr:colOff>101600</xdr:colOff>
      <xdr:row>75</xdr:row>
      <xdr:rowOff>62770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8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53897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9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50012</xdr:rowOff>
    </xdr:from>
    <xdr:to>
      <xdr:col>85</xdr:col>
      <xdr:colOff>127000</xdr:colOff>
      <xdr:row>96</xdr:row>
      <xdr:rowOff>57519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337762"/>
          <a:ext cx="838200" cy="17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57878</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17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50012</xdr:rowOff>
    </xdr:from>
    <xdr:to>
      <xdr:col>81</xdr:col>
      <xdr:colOff>50800</xdr:colOff>
      <xdr:row>97</xdr:row>
      <xdr:rowOff>127622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337762"/>
          <a:ext cx="889000" cy="4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156272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169094</xdr:rowOff>
    </xdr:from>
    <xdr:to>
      <xdr:col>76</xdr:col>
      <xdr:colOff>114300</xdr:colOff>
      <xdr:row>97</xdr:row>
      <xdr:rowOff>127622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456844"/>
          <a:ext cx="889000" cy="30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32207</xdr:rowOff>
    </xdr:from>
    <xdr:to>
      <xdr:col>76</xdr:col>
      <xdr:colOff>165100</xdr:colOff>
      <xdr:row>97</xdr:row>
      <xdr:rowOff>133807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6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150334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43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169094</xdr:rowOff>
    </xdr:from>
    <xdr:to>
      <xdr:col>71</xdr:col>
      <xdr:colOff>177800</xdr:colOff>
      <xdr:row>96</xdr:row>
      <xdr:rowOff>154387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456844"/>
          <a:ext cx="889000" cy="15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118542</xdr:rowOff>
    </xdr:from>
    <xdr:to>
      <xdr:col>72</xdr:col>
      <xdr:colOff>38100</xdr:colOff>
      <xdr:row>98</xdr:row>
      <xdr:rowOff>48692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39819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75946</xdr:rowOff>
    </xdr:from>
    <xdr:to>
      <xdr:col>67</xdr:col>
      <xdr:colOff>101600</xdr:colOff>
      <xdr:row>98</xdr:row>
      <xdr:rowOff>6096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168673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6719</xdr:rowOff>
    </xdr:from>
    <xdr:to>
      <xdr:col>85</xdr:col>
      <xdr:colOff>177800</xdr:colOff>
      <xdr:row>96</xdr:row>
      <xdr:rowOff>108319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4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29596</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31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170662</xdr:rowOff>
    </xdr:from>
    <xdr:to>
      <xdr:col>81</xdr:col>
      <xdr:colOff>101600</xdr:colOff>
      <xdr:row>95</xdr:row>
      <xdr:rowOff>100812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28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117339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06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76822</xdr:rowOff>
    </xdr:from>
    <xdr:to>
      <xdr:col>76</xdr:col>
      <xdr:colOff>165100</xdr:colOff>
      <xdr:row>98</xdr:row>
      <xdr:rowOff>6972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7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169549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80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118294</xdr:rowOff>
    </xdr:from>
    <xdr:to>
      <xdr:col>72</xdr:col>
      <xdr:colOff>38100</xdr:colOff>
      <xdr:row>96</xdr:row>
      <xdr:rowOff>48444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4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64971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1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103587</xdr:rowOff>
    </xdr:from>
    <xdr:to>
      <xdr:col>67</xdr:col>
      <xdr:colOff>101600</xdr:colOff>
      <xdr:row>97</xdr:row>
      <xdr:rowOff>33737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5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50264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33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41021</xdr:rowOff>
    </xdr:from>
    <xdr:to>
      <xdr:col>116</xdr:col>
      <xdr:colOff>63500</xdr:colOff>
      <xdr:row>36</xdr:row>
      <xdr:rowOff>98806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041771"/>
          <a:ext cx="8382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93870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6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65786</xdr:rowOff>
    </xdr:from>
    <xdr:to>
      <xdr:col>111</xdr:col>
      <xdr:colOff>177800</xdr:colOff>
      <xdr:row>36</xdr:row>
      <xdr:rowOff>98806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237986"/>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81551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42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65786</xdr:rowOff>
    </xdr:from>
    <xdr:to>
      <xdr:col>107</xdr:col>
      <xdr:colOff>50800</xdr:colOff>
      <xdr:row>38</xdr:row>
      <xdr:rowOff>166243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237986"/>
          <a:ext cx="889000" cy="4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37211</xdr:rowOff>
    </xdr:from>
    <xdr:to>
      <xdr:col>107</xdr:col>
      <xdr:colOff>101600</xdr:colOff>
      <xdr:row>37</xdr:row>
      <xdr:rowOff>138811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8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129938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47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162052</xdr:rowOff>
    </xdr:from>
    <xdr:to>
      <xdr:col>102</xdr:col>
      <xdr:colOff>114300</xdr:colOff>
      <xdr:row>38</xdr:row>
      <xdr:rowOff>166243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7715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139954</xdr:rowOff>
    </xdr:from>
    <xdr:to>
      <xdr:col>102</xdr:col>
      <xdr:colOff>165100</xdr:colOff>
      <xdr:row>38</xdr:row>
      <xdr:rowOff>70104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86631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5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143764</xdr:rowOff>
    </xdr:from>
    <xdr:to>
      <xdr:col>98</xdr:col>
      <xdr:colOff>38100</xdr:colOff>
      <xdr:row>38</xdr:row>
      <xdr:rowOff>73914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90441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161671</xdr:rowOff>
    </xdr:from>
    <xdr:to>
      <xdr:col>116</xdr:col>
      <xdr:colOff>114300</xdr:colOff>
      <xdr:row>35</xdr:row>
      <xdr:rowOff>91821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59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13098</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48006</xdr:rowOff>
    </xdr:from>
    <xdr:to>
      <xdr:col>112</xdr:col>
      <xdr:colOff>38100</xdr:colOff>
      <xdr:row>36</xdr:row>
      <xdr:rowOff>149606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2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166133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599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14986</xdr:rowOff>
    </xdr:from>
    <xdr:to>
      <xdr:col>107</xdr:col>
      <xdr:colOff>101600</xdr:colOff>
      <xdr:row>36</xdr:row>
      <xdr:rowOff>116586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1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133113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596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115443</xdr:rowOff>
    </xdr:from>
    <xdr:to>
      <xdr:col>102</xdr:col>
      <xdr:colOff>165100</xdr:colOff>
      <xdr:row>39</xdr:row>
      <xdr:rowOff>45593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36720</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723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111252</xdr:rowOff>
    </xdr:from>
    <xdr:to>
      <xdr:col>98</xdr:col>
      <xdr:colOff>38100</xdr:colOff>
      <xdr:row>39</xdr:row>
      <xdr:rowOff>41402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2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32529</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71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21513</xdr:rowOff>
    </xdr:from>
    <xdr:to>
      <xdr:col>116</xdr:col>
      <xdr:colOff>63500</xdr:colOff>
      <xdr:row>56</xdr:row>
      <xdr:rowOff>37287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622713"/>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9148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610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13341</xdr:rowOff>
    </xdr:from>
    <xdr:to>
      <xdr:col>111</xdr:col>
      <xdr:colOff>177800</xdr:colOff>
      <xdr:row>56</xdr:row>
      <xdr:rowOff>21513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614541"/>
          <a:ext cx="8890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13341</xdr:rowOff>
    </xdr:from>
    <xdr:to>
      <xdr:col>107</xdr:col>
      <xdr:colOff>50800</xdr:colOff>
      <xdr:row>56</xdr:row>
      <xdr:rowOff>59461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614541"/>
          <a:ext cx="889000" cy="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141478</xdr:rowOff>
    </xdr:from>
    <xdr:to>
      <xdr:col>107</xdr:col>
      <xdr:colOff>101600</xdr:colOff>
      <xdr:row>56</xdr:row>
      <xdr:rowOff>71628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62755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6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59461</xdr:rowOff>
    </xdr:from>
    <xdr:to>
      <xdr:col>102</xdr:col>
      <xdr:colOff>114300</xdr:colOff>
      <xdr:row>56</xdr:row>
      <xdr:rowOff>60776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660661"/>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167253</xdr:rowOff>
    </xdr:from>
    <xdr:to>
      <xdr:col>102</xdr:col>
      <xdr:colOff>165100</xdr:colOff>
      <xdr:row>56</xdr:row>
      <xdr:rowOff>97403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59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113930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37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154394</xdr:rowOff>
    </xdr:from>
    <xdr:to>
      <xdr:col>98</xdr:col>
      <xdr:colOff>38100</xdr:colOff>
      <xdr:row>56</xdr:row>
      <xdr:rowOff>84544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5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101071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35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157937</xdr:rowOff>
    </xdr:from>
    <xdr:to>
      <xdr:col>116</xdr:col>
      <xdr:colOff>114300</xdr:colOff>
      <xdr:row>56</xdr:row>
      <xdr:rowOff>88087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5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9364</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43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142163</xdr:rowOff>
    </xdr:from>
    <xdr:to>
      <xdr:col>112</xdr:col>
      <xdr:colOff>38100</xdr:colOff>
      <xdr:row>56</xdr:row>
      <xdr:rowOff>72313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5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88840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34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133991</xdr:rowOff>
    </xdr:from>
    <xdr:to>
      <xdr:col>107</xdr:col>
      <xdr:colOff>101600</xdr:colOff>
      <xdr:row>56</xdr:row>
      <xdr:rowOff>64141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5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80668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3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8661</xdr:rowOff>
    </xdr:from>
    <xdr:to>
      <xdr:col>102</xdr:col>
      <xdr:colOff>165100</xdr:colOff>
      <xdr:row>56</xdr:row>
      <xdr:rowOff>110261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6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101388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0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9976</xdr:rowOff>
    </xdr:from>
    <xdr:to>
      <xdr:col>98</xdr:col>
      <xdr:colOff>38100</xdr:colOff>
      <xdr:row>56</xdr:row>
      <xdr:rowOff>111576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61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102703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0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65862</xdr:rowOff>
    </xdr:from>
    <xdr:to>
      <xdr:col>116</xdr:col>
      <xdr:colOff>62864</xdr:colOff>
      <xdr:row>79</xdr:row>
      <xdr:rowOff>73558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410262"/>
          <a:ext cx="1269" cy="1207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77385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2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73558</xdr:rowOff>
    </xdr:from>
    <xdr:to>
      <xdr:col>116</xdr:col>
      <xdr:colOff>152400</xdr:colOff>
      <xdr:row>79</xdr:row>
      <xdr:rowOff>73558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1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12539</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18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65862</xdr:rowOff>
    </xdr:from>
    <xdr:to>
      <xdr:col>116</xdr:col>
      <xdr:colOff>152400</xdr:colOff>
      <xdr:row>72</xdr:row>
      <xdr:rowOff>65862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4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116649</xdr:rowOff>
    </xdr:from>
    <xdr:to>
      <xdr:col>116</xdr:col>
      <xdr:colOff>63500</xdr:colOff>
      <xdr:row>73</xdr:row>
      <xdr:rowOff>131623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632499"/>
          <a:ext cx="8382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39209</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97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60782</xdr:rowOff>
    </xdr:from>
    <xdr:to>
      <xdr:col>116</xdr:col>
      <xdr:colOff>114300</xdr:colOff>
      <xdr:row>75</xdr:row>
      <xdr:rowOff>162382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131623</xdr:rowOff>
    </xdr:from>
    <xdr:to>
      <xdr:col>111</xdr:col>
      <xdr:colOff>177800</xdr:colOff>
      <xdr:row>73</xdr:row>
      <xdr:rowOff>134366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64747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86690</xdr:rowOff>
    </xdr:from>
    <xdr:to>
      <xdr:col>112</xdr:col>
      <xdr:colOff>38100</xdr:colOff>
      <xdr:row>76</xdr:row>
      <xdr:rowOff>16839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454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7968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0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161112</xdr:rowOff>
    </xdr:from>
    <xdr:to>
      <xdr:col>107</xdr:col>
      <xdr:colOff>50800</xdr:colOff>
      <xdr:row>73</xdr:row>
      <xdr:rowOff>134366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2162612"/>
          <a:ext cx="889000" cy="48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51067</xdr:rowOff>
    </xdr:from>
    <xdr:to>
      <xdr:col>107</xdr:col>
      <xdr:colOff>101600</xdr:colOff>
      <xdr:row>75</xdr:row>
      <xdr:rowOff>152667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143794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161112</xdr:rowOff>
    </xdr:from>
    <xdr:to>
      <xdr:col>102</xdr:col>
      <xdr:colOff>114300</xdr:colOff>
      <xdr:row>71</xdr:row>
      <xdr:rowOff>368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162612"/>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168148</xdr:rowOff>
    </xdr:from>
    <xdr:to>
      <xdr:col>102</xdr:col>
      <xdr:colOff>165100</xdr:colOff>
      <xdr:row>74</xdr:row>
      <xdr:rowOff>98298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89425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7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32207</xdr:rowOff>
    </xdr:from>
    <xdr:to>
      <xdr:col>98</xdr:col>
      <xdr:colOff>38100</xdr:colOff>
      <xdr:row>74</xdr:row>
      <xdr:rowOff>133807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124934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65849</xdr:rowOff>
    </xdr:from>
    <xdr:to>
      <xdr:col>116</xdr:col>
      <xdr:colOff>114300</xdr:colOff>
      <xdr:row>73</xdr:row>
      <xdr:rowOff>167449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5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88726</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4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80823</xdr:rowOff>
    </xdr:from>
    <xdr:to>
      <xdr:col>112</xdr:col>
      <xdr:colOff>38100</xdr:colOff>
      <xdr:row>74</xdr:row>
      <xdr:rowOff>10973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59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27500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3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83566</xdr:rowOff>
    </xdr:from>
    <xdr:to>
      <xdr:col>107</xdr:col>
      <xdr:colOff>101600</xdr:colOff>
      <xdr:row>74</xdr:row>
      <xdr:rowOff>13716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5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30243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3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110312</xdr:rowOff>
    </xdr:from>
    <xdr:to>
      <xdr:col>102</xdr:col>
      <xdr:colOff>165100</xdr:colOff>
      <xdr:row>71</xdr:row>
      <xdr:rowOff>40462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1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56989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188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121018</xdr:rowOff>
    </xdr:from>
    <xdr:to>
      <xdr:col>98</xdr:col>
      <xdr:colOff>38100</xdr:colOff>
      <xdr:row>71</xdr:row>
      <xdr:rowOff>51168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12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67695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18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扶助費は、住民一人あたり</a:t>
          </a:r>
          <a:r>
            <a:rPr kumimoji="1" lang="en-US" altLang="ja-JP" sz="1300">
              <a:latin typeface="ＭＳ Ｐゴシック" panose="020B0600070205080204" pitchFamily="50" charset="-128"/>
              <a:ea typeface="ＭＳ Ｐゴシック" panose="020B0600070205080204" pitchFamily="50" charset="-128"/>
            </a:rPr>
            <a:t>120,448</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5,827</a:t>
          </a:r>
          <a:r>
            <a:rPr kumimoji="1" lang="ja-JP" altLang="en-US" sz="1300">
              <a:latin typeface="ＭＳ Ｐゴシック" panose="020B0600070205080204" pitchFamily="50" charset="-128"/>
              <a:ea typeface="ＭＳ Ｐゴシック" panose="020B0600070205080204" pitchFamily="50" charset="-128"/>
            </a:rPr>
            <a:t>円減少している。主な要因としては、子育て世帯臨時特別給付金支給事業等が減少したためである。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普通建設事業費は、住民一人あたり</a:t>
          </a:r>
          <a:r>
            <a:rPr kumimoji="1" lang="en-US" altLang="ja-JP" sz="1300">
              <a:latin typeface="ＭＳ Ｐゴシック" panose="020B0600070205080204" pitchFamily="50" charset="-128"/>
              <a:ea typeface="ＭＳ Ｐゴシック" panose="020B0600070205080204" pitchFamily="50" charset="-128"/>
            </a:rPr>
            <a:t>75,809</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27,502</a:t>
          </a:r>
          <a:r>
            <a:rPr kumimoji="1" lang="ja-JP" altLang="en-US" sz="1300">
              <a:latin typeface="ＭＳ Ｐゴシック" panose="020B0600070205080204" pitchFamily="50" charset="-128"/>
              <a:ea typeface="ＭＳ Ｐゴシック" panose="020B0600070205080204" pitchFamily="50" charset="-128"/>
            </a:rPr>
            <a:t>円増加している。また、普通建設事業（うち更新整備）は、住民一人あたり</a:t>
          </a:r>
          <a:r>
            <a:rPr kumimoji="1" lang="en-US" altLang="ja-JP" sz="1300">
              <a:latin typeface="ＭＳ Ｐゴシック" panose="020B0600070205080204" pitchFamily="50" charset="-128"/>
              <a:ea typeface="ＭＳ Ｐゴシック" panose="020B0600070205080204" pitchFamily="50" charset="-128"/>
            </a:rPr>
            <a:t>59,402</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33,933</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円増加している。主な要因としては、道前クリーンセンター整備事業等の大規模な施設更新整備を実施したためである。</a:t>
          </a:r>
        </a:p>
        <a:p>
          <a:r>
            <a:rPr kumimoji="1" lang="ja-JP" altLang="en-US" sz="1300">
              <a:latin typeface="ＭＳ Ｐゴシック" panose="020B0600070205080204" pitchFamily="50" charset="-128"/>
              <a:ea typeface="ＭＳ Ｐゴシック" panose="020B0600070205080204" pitchFamily="50" charset="-128"/>
            </a:rPr>
            <a:t>公債費は、住民一人あたり</a:t>
          </a:r>
          <a:r>
            <a:rPr kumimoji="1" lang="en-US" altLang="ja-JP" sz="1300">
              <a:latin typeface="ＭＳ Ｐゴシック" panose="020B0600070205080204" pitchFamily="50" charset="-128"/>
              <a:ea typeface="ＭＳ Ｐゴシック" panose="020B0600070205080204" pitchFamily="50" charset="-128"/>
            </a:rPr>
            <a:t>49,294</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4,551</a:t>
          </a:r>
          <a:r>
            <a:rPr kumimoji="1" lang="ja-JP" altLang="en-US" sz="1300">
              <a:latin typeface="ＭＳ Ｐゴシック" panose="020B0600070205080204" pitchFamily="50" charset="-128"/>
              <a:ea typeface="ＭＳ Ｐゴシック" panose="020B0600070205080204" pitchFamily="50" charset="-128"/>
            </a:rPr>
            <a:t>円増加している。今後は、大型整備事業の実施に伴い借り入れた市債の償還が始まることから、更なる公債費負担の増加が見込まれる。</a:t>
          </a:r>
        </a:p>
        <a:p>
          <a:r>
            <a:rPr kumimoji="1" lang="ja-JP" altLang="en-US" sz="1300">
              <a:latin typeface="ＭＳ Ｐゴシック" panose="020B0600070205080204" pitchFamily="50" charset="-128"/>
              <a:ea typeface="ＭＳ Ｐゴシック" panose="020B0600070205080204" pitchFamily="50" charset="-128"/>
            </a:rPr>
            <a:t>物件費は、住民一人あたり</a:t>
          </a:r>
          <a:r>
            <a:rPr kumimoji="1" lang="en-US" altLang="ja-JP" sz="1300">
              <a:latin typeface="ＭＳ Ｐゴシック" panose="020B0600070205080204" pitchFamily="50" charset="-128"/>
              <a:ea typeface="ＭＳ Ｐゴシック" panose="020B0600070205080204" pitchFamily="50" charset="-128"/>
            </a:rPr>
            <a:t>66,297</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3,083</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円増加している。主な要因としては、道前クリーンセンター整備や原油価格等の高騰による電気代等が増加したためである。</a:t>
          </a:r>
        </a:p>
        <a:p>
          <a:r>
            <a:rPr kumimoji="1" lang="ja-JP" altLang="en-US" sz="1300">
              <a:latin typeface="ＭＳ Ｐゴシック" panose="020B0600070205080204" pitchFamily="50" charset="-128"/>
              <a:ea typeface="ＭＳ Ｐゴシック" panose="020B0600070205080204" pitchFamily="50" charset="-128"/>
            </a:rPr>
            <a:t>今後、老朽化している公共施設等の維持補修経費の増加や改修等に伴う大型事業の実施が見込まれていることから、引き続き、事業実施方法や事業規模の適正化、費用対効果を十分考慮し、歳入規模に見合った歳出の抑制を図り、持続可能な財政基盤の確立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105,616
104,214
510.04
59,447,456
55,253,057
3,996,649
28,883,930
60,566,035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111942</xdr:rowOff>
    </xdr:from>
    <xdr:to>
      <xdr:col>24</xdr:col>
      <xdr:colOff>63500</xdr:colOff>
      <xdr:row>34</xdr:row>
      <xdr:rowOff>50437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69792"/>
          <a:ext cx="838200" cy="10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146793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6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67310</xdr:rowOff>
    </xdr:from>
    <xdr:to>
      <xdr:col>19</xdr:col>
      <xdr:colOff>177800</xdr:colOff>
      <xdr:row>34</xdr:row>
      <xdr:rowOff>50437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25160"/>
          <a:ext cx="889000" cy="15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122300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54792</xdr:rowOff>
    </xdr:from>
    <xdr:to>
      <xdr:col>15</xdr:col>
      <xdr:colOff>50800</xdr:colOff>
      <xdr:row>33</xdr:row>
      <xdr:rowOff>67310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541192"/>
          <a:ext cx="889000" cy="18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74204</xdr:rowOff>
    </xdr:from>
    <xdr:to>
      <xdr:col>15</xdr:col>
      <xdr:colOff>101600</xdr:colOff>
      <xdr:row>34</xdr:row>
      <xdr:rowOff>4354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3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166931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5806</xdr:rowOff>
    </xdr:from>
    <xdr:to>
      <xdr:col>10</xdr:col>
      <xdr:colOff>114300</xdr:colOff>
      <xdr:row>32</xdr:row>
      <xdr:rowOff>54792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49220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135708</xdr:rowOff>
    </xdr:from>
    <xdr:to>
      <xdr:col>10</xdr:col>
      <xdr:colOff>165100</xdr:colOff>
      <xdr:row>33</xdr:row>
      <xdr:rowOff>65858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2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56985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1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156392</xdr:rowOff>
    </xdr:from>
    <xdr:to>
      <xdr:col>6</xdr:col>
      <xdr:colOff>38100</xdr:colOff>
      <xdr:row>33</xdr:row>
      <xdr:rowOff>86542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6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77669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61142</xdr:rowOff>
    </xdr:from>
    <xdr:to>
      <xdr:col>24</xdr:col>
      <xdr:colOff>114300</xdr:colOff>
      <xdr:row>33</xdr:row>
      <xdr:rowOff>162742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84019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171087</xdr:rowOff>
    </xdr:from>
    <xdr:to>
      <xdr:col>20</xdr:col>
      <xdr:colOff>38100</xdr:colOff>
      <xdr:row>34</xdr:row>
      <xdr:rowOff>101237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117764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0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16510</xdr:rowOff>
    </xdr:from>
    <xdr:to>
      <xdr:col>15</xdr:col>
      <xdr:colOff>101600</xdr:colOff>
      <xdr:row>33</xdr:row>
      <xdr:rowOff>118110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134637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3992</xdr:rowOff>
    </xdr:from>
    <xdr:to>
      <xdr:col>10</xdr:col>
      <xdr:colOff>165100</xdr:colOff>
      <xdr:row>32</xdr:row>
      <xdr:rowOff>105592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122119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126456</xdr:rowOff>
    </xdr:from>
    <xdr:to>
      <xdr:col>6</xdr:col>
      <xdr:colOff>38100</xdr:colOff>
      <xdr:row>32</xdr:row>
      <xdr:rowOff>56606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73133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169320</xdr:rowOff>
    </xdr:from>
    <xdr:to>
      <xdr:col>24</xdr:col>
      <xdr:colOff>62865</xdr:colOff>
      <xdr:row>59</xdr:row>
      <xdr:rowOff>117754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9427620"/>
          <a:ext cx="1270" cy="805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121581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117754</xdr:rowOff>
    </xdr:from>
    <xdr:to>
      <xdr:col>24</xdr:col>
      <xdr:colOff>152400</xdr:colOff>
      <xdr:row>59</xdr:row>
      <xdr:rowOff>117754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3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115997</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920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169320</xdr:rowOff>
    </xdr:from>
    <xdr:to>
      <xdr:col>24</xdr:col>
      <xdr:colOff>152400</xdr:colOff>
      <xdr:row>54</xdr:row>
      <xdr:rowOff>169320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942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63304</xdr:rowOff>
    </xdr:from>
    <xdr:to>
      <xdr:col>24</xdr:col>
      <xdr:colOff>63500</xdr:colOff>
      <xdr:row>56</xdr:row>
      <xdr:rowOff>152709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664504"/>
          <a:ext cx="838200" cy="8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38154</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81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59727</xdr:rowOff>
    </xdr:from>
    <xdr:to>
      <xdr:col>24</xdr:col>
      <xdr:colOff>114300</xdr:colOff>
      <xdr:row>57</xdr:row>
      <xdr:rowOff>161327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83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113716</xdr:rowOff>
    </xdr:from>
    <xdr:to>
      <xdr:col>19</xdr:col>
      <xdr:colOff>177800</xdr:colOff>
      <xdr:row>56</xdr:row>
      <xdr:rowOff>63304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8857666"/>
          <a:ext cx="889000" cy="80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40796</xdr:rowOff>
    </xdr:from>
    <xdr:to>
      <xdr:col>20</xdr:col>
      <xdr:colOff>38100</xdr:colOff>
      <xdr:row>57</xdr:row>
      <xdr:rowOff>142396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133523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90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113716</xdr:rowOff>
    </xdr:from>
    <xdr:to>
      <xdr:col>15</xdr:col>
      <xdr:colOff>50800</xdr:colOff>
      <xdr:row>57</xdr:row>
      <xdr:rowOff>5338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8857666"/>
          <a:ext cx="889000" cy="9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122189</xdr:rowOff>
    </xdr:from>
    <xdr:to>
      <xdr:col>15</xdr:col>
      <xdr:colOff>101600</xdr:colOff>
      <xdr:row>51</xdr:row>
      <xdr:rowOff>52339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8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68866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846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5338</xdr:rowOff>
    </xdr:from>
    <xdr:to>
      <xdr:col>10</xdr:col>
      <xdr:colOff>114300</xdr:colOff>
      <xdr:row>57</xdr:row>
      <xdr:rowOff>110613</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777988"/>
          <a:ext cx="889000" cy="10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66334</xdr:rowOff>
    </xdr:from>
    <xdr:to>
      <xdr:col>10</xdr:col>
      <xdr:colOff>165100</xdr:colOff>
      <xdr:row>57</xdr:row>
      <xdr:rowOff>167934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3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159061</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93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92666</xdr:rowOff>
    </xdr:from>
    <xdr:to>
      <xdr:col>6</xdr:col>
      <xdr:colOff>38100</xdr:colOff>
      <xdr:row>58</xdr:row>
      <xdr:rowOff>22816</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6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13943</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9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101909</xdr:rowOff>
    </xdr:from>
    <xdr:to>
      <xdr:col>24</xdr:col>
      <xdr:colOff>114300</xdr:colOff>
      <xdr:row>57</xdr:row>
      <xdr:rowOff>32059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7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124786</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55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12504</xdr:rowOff>
    </xdr:from>
    <xdr:to>
      <xdr:col>20</xdr:col>
      <xdr:colOff>38100</xdr:colOff>
      <xdr:row>56</xdr:row>
      <xdr:rowOff>114104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6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130631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38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62916</xdr:rowOff>
    </xdr:from>
    <xdr:to>
      <xdr:col>15</xdr:col>
      <xdr:colOff>101600</xdr:colOff>
      <xdr:row>51</xdr:row>
      <xdr:rowOff>164516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88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155643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889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125988</xdr:rowOff>
    </xdr:from>
    <xdr:to>
      <xdr:col>10</xdr:col>
      <xdr:colOff>165100</xdr:colOff>
      <xdr:row>57</xdr:row>
      <xdr:rowOff>56138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7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72665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50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59813</xdr:rowOff>
    </xdr:from>
    <xdr:to>
      <xdr:col>6</xdr:col>
      <xdr:colOff>38100</xdr:colOff>
      <xdr:row>57</xdr:row>
      <xdr:rowOff>161413</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83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6490</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60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71672</xdr:rowOff>
    </xdr:from>
    <xdr:to>
      <xdr:col>24</xdr:col>
      <xdr:colOff>63500</xdr:colOff>
      <xdr:row>71</xdr:row>
      <xdr:rowOff>133547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2244622"/>
          <a:ext cx="838200" cy="6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47344</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734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71672</xdr:rowOff>
    </xdr:from>
    <xdr:to>
      <xdr:col>19</xdr:col>
      <xdr:colOff>177800</xdr:colOff>
      <xdr:row>74</xdr:row>
      <xdr:rowOff>43631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244622"/>
          <a:ext cx="889000" cy="4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164901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68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43631</xdr:rowOff>
    </xdr:from>
    <xdr:to>
      <xdr:col>15</xdr:col>
      <xdr:colOff>50800</xdr:colOff>
      <xdr:row>74</xdr:row>
      <xdr:rowOff>45421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730931"/>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71</xdr:row>
      <xdr:rowOff>38094</xdr:rowOff>
    </xdr:from>
    <xdr:to>
      <xdr:col>15</xdr:col>
      <xdr:colOff>101600</xdr:colOff>
      <xdr:row>71</xdr:row>
      <xdr:rowOff>139694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21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156221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198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45421</xdr:rowOff>
    </xdr:from>
    <xdr:to>
      <xdr:col>10</xdr:col>
      <xdr:colOff>114300</xdr:colOff>
      <xdr:row>75</xdr:row>
      <xdr:rowOff>43917</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732721"/>
          <a:ext cx="889000" cy="16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72</xdr:row>
      <xdr:rowOff>64801</xdr:rowOff>
    </xdr:from>
    <xdr:to>
      <xdr:col>10</xdr:col>
      <xdr:colOff>165100</xdr:colOff>
      <xdr:row>72</xdr:row>
      <xdr:rowOff>166401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40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11478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18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18415</xdr:rowOff>
    </xdr:from>
    <xdr:to>
      <xdr:col>6</xdr:col>
      <xdr:colOff>38100</xdr:colOff>
      <xdr:row>73</xdr:row>
      <xdr:rowOff>120015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253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136542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30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82747</xdr:rowOff>
    </xdr:from>
    <xdr:to>
      <xdr:col>24</xdr:col>
      <xdr:colOff>114300</xdr:colOff>
      <xdr:row>72</xdr:row>
      <xdr:rowOff>12897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2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169124</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17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20872</xdr:rowOff>
    </xdr:from>
    <xdr:to>
      <xdr:col>20</xdr:col>
      <xdr:colOff>38100</xdr:colOff>
      <xdr:row>71</xdr:row>
      <xdr:rowOff>122472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19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138999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196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164281</xdr:rowOff>
    </xdr:from>
    <xdr:to>
      <xdr:col>15</xdr:col>
      <xdr:colOff>101600</xdr:colOff>
      <xdr:row>74</xdr:row>
      <xdr:rowOff>94431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68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85558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77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166071</xdr:rowOff>
    </xdr:from>
    <xdr:to>
      <xdr:col>10</xdr:col>
      <xdr:colOff>165100</xdr:colOff>
      <xdr:row>74</xdr:row>
      <xdr:rowOff>96221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6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87348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77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164567</xdr:rowOff>
    </xdr:from>
    <xdr:to>
      <xdr:col>6</xdr:col>
      <xdr:colOff>38100</xdr:colOff>
      <xdr:row>75</xdr:row>
      <xdr:rowOff>94717</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8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85844</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94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59689</xdr:rowOff>
    </xdr:from>
    <xdr:to>
      <xdr:col>24</xdr:col>
      <xdr:colOff>63500</xdr:colOff>
      <xdr:row>96</xdr:row>
      <xdr:rowOff>9696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5833089"/>
          <a:ext cx="838200" cy="63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16578</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04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9696</xdr:rowOff>
    </xdr:from>
    <xdr:to>
      <xdr:col>19</xdr:col>
      <xdr:colOff>177800</xdr:colOff>
      <xdr:row>97</xdr:row>
      <xdr:rowOff>111057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468896"/>
          <a:ext cx="889000" cy="27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150379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0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18703</xdr:rowOff>
    </xdr:from>
    <xdr:to>
      <xdr:col>15</xdr:col>
      <xdr:colOff>50800</xdr:colOff>
      <xdr:row>97</xdr:row>
      <xdr:rowOff>111057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135003"/>
          <a:ext cx="889000" cy="60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104170</xdr:rowOff>
    </xdr:from>
    <xdr:to>
      <xdr:col>15</xdr:col>
      <xdr:colOff>101600</xdr:colOff>
      <xdr:row>96</xdr:row>
      <xdr:rowOff>34320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50847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18703</xdr:rowOff>
    </xdr:from>
    <xdr:to>
      <xdr:col>10</xdr:col>
      <xdr:colOff>114300</xdr:colOff>
      <xdr:row>97</xdr:row>
      <xdr:rowOff>150971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135003"/>
          <a:ext cx="889000" cy="64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165641</xdr:rowOff>
    </xdr:from>
    <xdr:to>
      <xdr:col>10</xdr:col>
      <xdr:colOff>165100</xdr:colOff>
      <xdr:row>96</xdr:row>
      <xdr:rowOff>95791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86918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4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49856</xdr:rowOff>
    </xdr:from>
    <xdr:to>
      <xdr:col>6</xdr:col>
      <xdr:colOff>38100</xdr:colOff>
      <xdr:row>96</xdr:row>
      <xdr:rowOff>151456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167983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8889</xdr:rowOff>
    </xdr:from>
    <xdr:to>
      <xdr:col>24</xdr:col>
      <xdr:colOff>114300</xdr:colOff>
      <xdr:row>92</xdr:row>
      <xdr:rowOff>110489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57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31766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63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130346</xdr:rowOff>
    </xdr:from>
    <xdr:to>
      <xdr:col>20</xdr:col>
      <xdr:colOff>38100</xdr:colOff>
      <xdr:row>96</xdr:row>
      <xdr:rowOff>60496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51623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51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60257</xdr:rowOff>
    </xdr:from>
    <xdr:to>
      <xdr:col>15</xdr:col>
      <xdr:colOff>101600</xdr:colOff>
      <xdr:row>97</xdr:row>
      <xdr:rowOff>161857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9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152984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8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139353</xdr:rowOff>
    </xdr:from>
    <xdr:to>
      <xdr:col>10</xdr:col>
      <xdr:colOff>165100</xdr:colOff>
      <xdr:row>94</xdr:row>
      <xdr:rowOff>69503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08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86030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58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100171</xdr:rowOff>
    </xdr:from>
    <xdr:to>
      <xdr:col>6</xdr:col>
      <xdr:colOff>38100</xdr:colOff>
      <xdr:row>98</xdr:row>
      <xdr:rowOff>30321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21448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2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150490</xdr:rowOff>
    </xdr:from>
    <xdr:to>
      <xdr:col>55</xdr:col>
      <xdr:colOff>0</xdr:colOff>
      <xdr:row>37</xdr:row>
      <xdr:rowOff>152227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94140"/>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106781</xdr:rowOff>
    </xdr:from>
    <xdr:to>
      <xdr:col>50</xdr:col>
      <xdr:colOff>114300</xdr:colOff>
      <xdr:row>37</xdr:row>
      <xdr:rowOff>152227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450431"/>
          <a:ext cx="8890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106781</xdr:rowOff>
    </xdr:from>
    <xdr:to>
      <xdr:col>45</xdr:col>
      <xdr:colOff>177800</xdr:colOff>
      <xdr:row>37</xdr:row>
      <xdr:rowOff>131287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450431"/>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134712</xdr:rowOff>
    </xdr:from>
    <xdr:to>
      <xdr:col>46</xdr:col>
      <xdr:colOff>38100</xdr:colOff>
      <xdr:row>38</xdr:row>
      <xdr:rowOff>64861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783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55988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57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131287</xdr:rowOff>
    </xdr:from>
    <xdr:to>
      <xdr:col>41</xdr:col>
      <xdr:colOff>50800</xdr:colOff>
      <xdr:row>37</xdr:row>
      <xdr:rowOff>132476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47493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127396</xdr:rowOff>
    </xdr:from>
    <xdr:to>
      <xdr:col>41</xdr:col>
      <xdr:colOff>101600</xdr:colOff>
      <xdr:row>38</xdr:row>
      <xdr:rowOff>57546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7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48673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56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127671</xdr:rowOff>
    </xdr:from>
    <xdr:to>
      <xdr:col>36</xdr:col>
      <xdr:colOff>165100</xdr:colOff>
      <xdr:row>38</xdr:row>
      <xdr:rowOff>57821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7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48948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56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99690</xdr:rowOff>
    </xdr:from>
    <xdr:to>
      <xdr:col>55</xdr:col>
      <xdr:colOff>50800</xdr:colOff>
      <xdr:row>38</xdr:row>
      <xdr:rowOff>29840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4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78117</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2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101427</xdr:rowOff>
    </xdr:from>
    <xdr:to>
      <xdr:col>50</xdr:col>
      <xdr:colOff>165100</xdr:colOff>
      <xdr:row>38</xdr:row>
      <xdr:rowOff>31577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22704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53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55981</xdr:rowOff>
    </xdr:from>
    <xdr:to>
      <xdr:col>46</xdr:col>
      <xdr:colOff>38100</xdr:colOff>
      <xdr:row>37</xdr:row>
      <xdr:rowOff>157581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2658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17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80487</xdr:rowOff>
    </xdr:from>
    <xdr:to>
      <xdr:col>41</xdr:col>
      <xdr:colOff>101600</xdr:colOff>
      <xdr:row>38</xdr:row>
      <xdr:rowOff>10637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27164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19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81676</xdr:rowOff>
    </xdr:from>
    <xdr:to>
      <xdr:col>36</xdr:col>
      <xdr:colOff>165100</xdr:colOff>
      <xdr:row>38</xdr:row>
      <xdr:rowOff>11826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2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28353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20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29332</xdr:rowOff>
    </xdr:from>
    <xdr:to>
      <xdr:col>55</xdr:col>
      <xdr:colOff>0</xdr:colOff>
      <xdr:row>54</xdr:row>
      <xdr:rowOff>98598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287632"/>
          <a:ext cx="8382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163430</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93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98598</xdr:rowOff>
    </xdr:from>
    <xdr:to>
      <xdr:col>50</xdr:col>
      <xdr:colOff>114300</xdr:colOff>
      <xdr:row>54</xdr:row>
      <xdr:rowOff>139243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356898"/>
          <a:ext cx="8890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118305</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7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139243</xdr:rowOff>
    </xdr:from>
    <xdr:to>
      <xdr:col>45</xdr:col>
      <xdr:colOff>177800</xdr:colOff>
      <xdr:row>54</xdr:row>
      <xdr:rowOff>139334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39754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126847</xdr:rowOff>
    </xdr:from>
    <xdr:to>
      <xdr:col>46</xdr:col>
      <xdr:colOff>38100</xdr:colOff>
      <xdr:row>54</xdr:row>
      <xdr:rowOff>56997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2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73524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89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133345</xdr:rowOff>
    </xdr:from>
    <xdr:to>
      <xdr:col>41</xdr:col>
      <xdr:colOff>50800</xdr:colOff>
      <xdr:row>54</xdr:row>
      <xdr:rowOff>139334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391645"/>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81448</xdr:rowOff>
    </xdr:from>
    <xdr:to>
      <xdr:col>41</xdr:col>
      <xdr:colOff>101600</xdr:colOff>
      <xdr:row>54</xdr:row>
      <xdr:rowOff>11598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1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28125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894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68966</xdr:rowOff>
    </xdr:from>
    <xdr:to>
      <xdr:col>36</xdr:col>
      <xdr:colOff>165100</xdr:colOff>
      <xdr:row>53</xdr:row>
      <xdr:rowOff>170566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1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15643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89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149982</xdr:rowOff>
    </xdr:from>
    <xdr:to>
      <xdr:col>55</xdr:col>
      <xdr:colOff>50800</xdr:colOff>
      <xdr:row>54</xdr:row>
      <xdr:rowOff>80132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23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1409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08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47798</xdr:rowOff>
    </xdr:from>
    <xdr:to>
      <xdr:col>50</xdr:col>
      <xdr:colOff>165100</xdr:colOff>
      <xdr:row>54</xdr:row>
      <xdr:rowOff>149398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30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165925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0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88443</xdr:rowOff>
    </xdr:from>
    <xdr:to>
      <xdr:col>46</xdr:col>
      <xdr:colOff>38100</xdr:colOff>
      <xdr:row>55</xdr:row>
      <xdr:rowOff>18593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34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9720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43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88534</xdr:rowOff>
    </xdr:from>
    <xdr:to>
      <xdr:col>41</xdr:col>
      <xdr:colOff>101600</xdr:colOff>
      <xdr:row>55</xdr:row>
      <xdr:rowOff>18684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34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9811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43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82545</xdr:rowOff>
    </xdr:from>
    <xdr:to>
      <xdr:col>36</xdr:col>
      <xdr:colOff>165100</xdr:colOff>
      <xdr:row>55</xdr:row>
      <xdr:rowOff>12695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34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3822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65177</xdr:rowOff>
    </xdr:from>
    <xdr:to>
      <xdr:col>55</xdr:col>
      <xdr:colOff>0</xdr:colOff>
      <xdr:row>75</xdr:row>
      <xdr:rowOff>37782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581027"/>
          <a:ext cx="838200" cy="31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96016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954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65177</xdr:rowOff>
    </xdr:from>
    <xdr:to>
      <xdr:col>50</xdr:col>
      <xdr:colOff>114300</xdr:colOff>
      <xdr:row>74</xdr:row>
      <xdr:rowOff>138061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581027"/>
          <a:ext cx="889000" cy="24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128745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138061</xdr:rowOff>
    </xdr:from>
    <xdr:to>
      <xdr:col>45</xdr:col>
      <xdr:colOff>177800</xdr:colOff>
      <xdr:row>75</xdr:row>
      <xdr:rowOff>29781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825361"/>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98158</xdr:rowOff>
    </xdr:from>
    <xdr:to>
      <xdr:col>46</xdr:col>
      <xdr:colOff>38100</xdr:colOff>
      <xdr:row>74</xdr:row>
      <xdr:rowOff>28308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61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44835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3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29781</xdr:rowOff>
    </xdr:from>
    <xdr:to>
      <xdr:col>41</xdr:col>
      <xdr:colOff>50800</xdr:colOff>
      <xdr:row>75</xdr:row>
      <xdr:rowOff>34849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888531"/>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106807</xdr:rowOff>
    </xdr:from>
    <xdr:to>
      <xdr:col>41</xdr:col>
      <xdr:colOff>101600</xdr:colOff>
      <xdr:row>76</xdr:row>
      <xdr:rowOff>36956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29655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28084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05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20320</xdr:rowOff>
    </xdr:from>
    <xdr:to>
      <xdr:col>36</xdr:col>
      <xdr:colOff>165100</xdr:colOff>
      <xdr:row>76</xdr:row>
      <xdr:rowOff>121920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05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113047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4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158432</xdr:rowOff>
    </xdr:from>
    <xdr:to>
      <xdr:col>55</xdr:col>
      <xdr:colOff>50800</xdr:colOff>
      <xdr:row>75</xdr:row>
      <xdr:rowOff>88582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84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9859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69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14377</xdr:rowOff>
    </xdr:from>
    <xdr:to>
      <xdr:col>50</xdr:col>
      <xdr:colOff>165100</xdr:colOff>
      <xdr:row>73</xdr:row>
      <xdr:rowOff>115977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5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132504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30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87261</xdr:rowOff>
    </xdr:from>
    <xdr:to>
      <xdr:col>46</xdr:col>
      <xdr:colOff>38100</xdr:colOff>
      <xdr:row>75</xdr:row>
      <xdr:rowOff>17411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7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8538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86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150431</xdr:rowOff>
    </xdr:from>
    <xdr:to>
      <xdr:col>41</xdr:col>
      <xdr:colOff>101600</xdr:colOff>
      <xdr:row>75</xdr:row>
      <xdr:rowOff>80581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83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97108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6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155499</xdr:rowOff>
    </xdr:from>
    <xdr:to>
      <xdr:col>36</xdr:col>
      <xdr:colOff>165100</xdr:colOff>
      <xdr:row>75</xdr:row>
      <xdr:rowOff>85649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8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102176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61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123327</xdr:rowOff>
    </xdr:from>
    <xdr:to>
      <xdr:col>55</xdr:col>
      <xdr:colOff>0</xdr:colOff>
      <xdr:row>97</xdr:row>
      <xdr:rowOff>125197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753977"/>
          <a:ext cx="838200" cy="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80070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539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77626</xdr:rowOff>
    </xdr:from>
    <xdr:to>
      <xdr:col>50</xdr:col>
      <xdr:colOff>114300</xdr:colOff>
      <xdr:row>97</xdr:row>
      <xdr:rowOff>123327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708276"/>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7047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4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44822</xdr:rowOff>
    </xdr:from>
    <xdr:to>
      <xdr:col>45</xdr:col>
      <xdr:colOff>177800</xdr:colOff>
      <xdr:row>97</xdr:row>
      <xdr:rowOff>77626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75472"/>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44579</xdr:rowOff>
    </xdr:from>
    <xdr:to>
      <xdr:col>46</xdr:col>
      <xdr:colOff>38100</xdr:colOff>
      <xdr:row>97</xdr:row>
      <xdr:rowOff>146179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7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137306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76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21042</xdr:rowOff>
    </xdr:from>
    <xdr:to>
      <xdr:col>41</xdr:col>
      <xdr:colOff>50800</xdr:colOff>
      <xdr:row>97</xdr:row>
      <xdr:rowOff>44822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51692"/>
          <a:ext cx="889000" cy="2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53485</xdr:rowOff>
    </xdr:from>
    <xdr:to>
      <xdr:col>41</xdr:col>
      <xdr:colOff>101600</xdr:colOff>
      <xdr:row>97</xdr:row>
      <xdr:rowOff>155085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8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146212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77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43929</xdr:rowOff>
    </xdr:from>
    <xdr:to>
      <xdr:col>36</xdr:col>
      <xdr:colOff>165100</xdr:colOff>
      <xdr:row>97</xdr:row>
      <xdr:rowOff>145529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136656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7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74397</xdr:rowOff>
    </xdr:from>
    <xdr:to>
      <xdr:col>55</xdr:col>
      <xdr:colOff>50800</xdr:colOff>
      <xdr:row>98</xdr:row>
      <xdr:rowOff>4547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35620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6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72527</xdr:rowOff>
    </xdr:from>
    <xdr:to>
      <xdr:col>50</xdr:col>
      <xdr:colOff>165100</xdr:colOff>
      <xdr:row>98</xdr:row>
      <xdr:rowOff>2677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165254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26826</xdr:rowOff>
    </xdr:from>
    <xdr:to>
      <xdr:col>46</xdr:col>
      <xdr:colOff>38100</xdr:colOff>
      <xdr:row>97</xdr:row>
      <xdr:rowOff>128426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144953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43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165472</xdr:rowOff>
    </xdr:from>
    <xdr:to>
      <xdr:col>41</xdr:col>
      <xdr:colOff>101600</xdr:colOff>
      <xdr:row>97</xdr:row>
      <xdr:rowOff>95622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112149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39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141692</xdr:rowOff>
    </xdr:from>
    <xdr:to>
      <xdr:col>36</xdr:col>
      <xdr:colOff>165100</xdr:colOff>
      <xdr:row>97</xdr:row>
      <xdr:rowOff>71842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88369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37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145986</xdr:rowOff>
    </xdr:from>
    <xdr:to>
      <xdr:col>85</xdr:col>
      <xdr:colOff>126364</xdr:colOff>
      <xdr:row>38</xdr:row>
      <xdr:rowOff>148749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89486"/>
          <a:ext cx="1269" cy="1374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152576</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148749</xdr:rowOff>
    </xdr:from>
    <xdr:to>
      <xdr:col>86</xdr:col>
      <xdr:colOff>25400</xdr:colOff>
      <xdr:row>38</xdr:row>
      <xdr:rowOff>148749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6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92663</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145986</xdr:rowOff>
    </xdr:from>
    <xdr:to>
      <xdr:col>86</xdr:col>
      <xdr:colOff>25400</xdr:colOff>
      <xdr:row>30</xdr:row>
      <xdr:rowOff>145986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8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83598</xdr:rowOff>
    </xdr:from>
    <xdr:to>
      <xdr:col>85</xdr:col>
      <xdr:colOff>127000</xdr:colOff>
      <xdr:row>37</xdr:row>
      <xdr:rowOff>107124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55798"/>
          <a:ext cx="838200" cy="19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32942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0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54515</xdr:rowOff>
    </xdr:from>
    <xdr:to>
      <xdr:col>85</xdr:col>
      <xdr:colOff>177800</xdr:colOff>
      <xdr:row>36</xdr:row>
      <xdr:rowOff>156115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107124</xdr:rowOff>
    </xdr:from>
    <xdr:to>
      <xdr:col>81</xdr:col>
      <xdr:colOff>50800</xdr:colOff>
      <xdr:row>37</xdr:row>
      <xdr:rowOff>142081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50774"/>
          <a:ext cx="8890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53848</xdr:rowOff>
    </xdr:from>
    <xdr:to>
      <xdr:col>81</xdr:col>
      <xdr:colOff>101600</xdr:colOff>
      <xdr:row>36</xdr:row>
      <xdr:rowOff>155448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0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161227</xdr:rowOff>
    </xdr:from>
    <xdr:to>
      <xdr:col>76</xdr:col>
      <xdr:colOff>114300</xdr:colOff>
      <xdr:row>37</xdr:row>
      <xdr:rowOff>142081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333427"/>
          <a:ext cx="889000" cy="15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58420</xdr:rowOff>
    </xdr:from>
    <xdr:to>
      <xdr:col>76</xdr:col>
      <xdr:colOff>165100</xdr:colOff>
      <xdr:row>35</xdr:row>
      <xdr:rowOff>160020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5097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3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161227</xdr:rowOff>
    </xdr:from>
    <xdr:to>
      <xdr:col>71</xdr:col>
      <xdr:colOff>177800</xdr:colOff>
      <xdr:row>36</xdr:row>
      <xdr:rowOff>170180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33427"/>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88900</xdr:rowOff>
    </xdr:from>
    <xdr:to>
      <xdr:col>72</xdr:col>
      <xdr:colOff>38100</xdr:colOff>
      <xdr:row>36</xdr:row>
      <xdr:rowOff>19050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35577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6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84042</xdr:rowOff>
    </xdr:from>
    <xdr:to>
      <xdr:col>67</xdr:col>
      <xdr:colOff>101600</xdr:colOff>
      <xdr:row>36</xdr:row>
      <xdr:rowOff>14192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8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30719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6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32798</xdr:rowOff>
    </xdr:from>
    <xdr:to>
      <xdr:col>85</xdr:col>
      <xdr:colOff>177800</xdr:colOff>
      <xdr:row>36</xdr:row>
      <xdr:rowOff>134398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0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55675</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5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56324</xdr:rowOff>
    </xdr:from>
    <xdr:to>
      <xdr:col>81</xdr:col>
      <xdr:colOff>101600</xdr:colOff>
      <xdr:row>37</xdr:row>
      <xdr:rowOff>157924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149051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9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91281</xdr:rowOff>
    </xdr:from>
    <xdr:to>
      <xdr:col>76</xdr:col>
      <xdr:colOff>165100</xdr:colOff>
      <xdr:row>38</xdr:row>
      <xdr:rowOff>21431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3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12558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110427</xdr:rowOff>
    </xdr:from>
    <xdr:to>
      <xdr:col>72</xdr:col>
      <xdr:colOff>38100</xdr:colOff>
      <xdr:row>37</xdr:row>
      <xdr:rowOff>40577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8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31704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7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119380</xdr:rowOff>
    </xdr:from>
    <xdr:to>
      <xdr:col>67</xdr:col>
      <xdr:colOff>101600</xdr:colOff>
      <xdr:row>37</xdr:row>
      <xdr:rowOff>49530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40657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8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128188</xdr:rowOff>
    </xdr:from>
    <xdr:to>
      <xdr:col>85</xdr:col>
      <xdr:colOff>127000</xdr:colOff>
      <xdr:row>57</xdr:row>
      <xdr:rowOff>17759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29388"/>
          <a:ext cx="838200" cy="6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26378</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5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161450</xdr:rowOff>
    </xdr:from>
    <xdr:to>
      <xdr:col>81</xdr:col>
      <xdr:colOff>50800</xdr:colOff>
      <xdr:row>57</xdr:row>
      <xdr:rowOff>17759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7626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38157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6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50236</xdr:rowOff>
    </xdr:from>
    <xdr:to>
      <xdr:col>76</xdr:col>
      <xdr:colOff>114300</xdr:colOff>
      <xdr:row>56</xdr:row>
      <xdr:rowOff>161450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651436"/>
          <a:ext cx="889000" cy="1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108265</xdr:rowOff>
    </xdr:from>
    <xdr:to>
      <xdr:col>76</xdr:col>
      <xdr:colOff>165100</xdr:colOff>
      <xdr:row>56</xdr:row>
      <xdr:rowOff>38415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3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54942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1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50236</xdr:rowOff>
    </xdr:from>
    <xdr:to>
      <xdr:col>71</xdr:col>
      <xdr:colOff>177800</xdr:colOff>
      <xdr:row>57</xdr:row>
      <xdr:rowOff>16011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51436"/>
          <a:ext cx="889000" cy="13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162182</xdr:rowOff>
    </xdr:from>
    <xdr:to>
      <xdr:col>72</xdr:col>
      <xdr:colOff>38100</xdr:colOff>
      <xdr:row>56</xdr:row>
      <xdr:rowOff>92332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108859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66660</xdr:rowOff>
    </xdr:from>
    <xdr:to>
      <xdr:col>67</xdr:col>
      <xdr:colOff>101600</xdr:colOff>
      <xdr:row>56</xdr:row>
      <xdr:rowOff>168260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6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13337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77388</xdr:rowOff>
    </xdr:from>
    <xdr:to>
      <xdr:col>85</xdr:col>
      <xdr:colOff>177800</xdr:colOff>
      <xdr:row>57</xdr:row>
      <xdr:rowOff>7538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7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55815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5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138409</xdr:rowOff>
    </xdr:from>
    <xdr:to>
      <xdr:col>81</xdr:col>
      <xdr:colOff>101600</xdr:colOff>
      <xdr:row>57</xdr:row>
      <xdr:rowOff>68559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3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59686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3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110650</xdr:rowOff>
    </xdr:from>
    <xdr:to>
      <xdr:col>76</xdr:col>
      <xdr:colOff>165100</xdr:colOff>
      <xdr:row>57</xdr:row>
      <xdr:rowOff>40800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31927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0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170886</xdr:rowOff>
    </xdr:from>
    <xdr:to>
      <xdr:col>72</xdr:col>
      <xdr:colOff>38100</xdr:colOff>
      <xdr:row>56</xdr:row>
      <xdr:rowOff>101036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92163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69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136661</xdr:rowOff>
    </xdr:from>
    <xdr:to>
      <xdr:col>67</xdr:col>
      <xdr:colOff>101600</xdr:colOff>
      <xdr:row>57</xdr:row>
      <xdr:rowOff>66811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3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57938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4826</xdr:rowOff>
    </xdr:from>
    <xdr:to>
      <xdr:col>85</xdr:col>
      <xdr:colOff>127000</xdr:colOff>
      <xdr:row>79</xdr:row>
      <xdr:rowOff>22809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49376"/>
          <a:ext cx="8382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59275</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60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154711</xdr:rowOff>
    </xdr:from>
    <xdr:to>
      <xdr:col>81</xdr:col>
      <xdr:colOff>50800</xdr:colOff>
      <xdr:row>79</xdr:row>
      <xdr:rowOff>4826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27811"/>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57294</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94438</xdr:rowOff>
    </xdr:from>
    <xdr:to>
      <xdr:col>76</xdr:col>
      <xdr:colOff>114300</xdr:colOff>
      <xdr:row>78</xdr:row>
      <xdr:rowOff>154711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467538"/>
          <a:ext cx="889000" cy="6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7062</xdr:rowOff>
    </xdr:from>
    <xdr:to>
      <xdr:col>76</xdr:col>
      <xdr:colOff>165100</xdr:colOff>
      <xdr:row>77</xdr:row>
      <xdr:rowOff>108662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20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125189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98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154636</xdr:rowOff>
    </xdr:from>
    <xdr:to>
      <xdr:col>71</xdr:col>
      <xdr:colOff>177800</xdr:colOff>
      <xdr:row>78</xdr:row>
      <xdr:rowOff>94438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356286"/>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45847</xdr:rowOff>
    </xdr:from>
    <xdr:to>
      <xdr:col>72</xdr:col>
      <xdr:colOff>38100</xdr:colOff>
      <xdr:row>77</xdr:row>
      <xdr:rowOff>147447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24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163974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02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166396</xdr:rowOff>
    </xdr:from>
    <xdr:to>
      <xdr:col>67</xdr:col>
      <xdr:colOff>101600</xdr:colOff>
      <xdr:row>78</xdr:row>
      <xdr:rowOff>96546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87673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4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143459</xdr:rowOff>
    </xdr:from>
    <xdr:to>
      <xdr:col>85</xdr:col>
      <xdr:colOff>177800</xdr:colOff>
      <xdr:row>79</xdr:row>
      <xdr:rowOff>73609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58386</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31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125476</xdr:rowOff>
    </xdr:from>
    <xdr:to>
      <xdr:col>81</xdr:col>
      <xdr:colOff>101600</xdr:colOff>
      <xdr:row>79</xdr:row>
      <xdr:rowOff>55626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46753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591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103911</xdr:rowOff>
    </xdr:from>
    <xdr:to>
      <xdr:col>76</xdr:col>
      <xdr:colOff>165100</xdr:colOff>
      <xdr:row>79</xdr:row>
      <xdr:rowOff>34061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25188</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43638</xdr:rowOff>
    </xdr:from>
    <xdr:to>
      <xdr:col>72</xdr:col>
      <xdr:colOff>38100</xdr:colOff>
      <xdr:row>78</xdr:row>
      <xdr:rowOff>145238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136365</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50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103836</xdr:rowOff>
    </xdr:from>
    <xdr:to>
      <xdr:col>67</xdr:col>
      <xdr:colOff>101600</xdr:colOff>
      <xdr:row>78</xdr:row>
      <xdr:rowOff>33986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50513</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0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134099</xdr:rowOff>
    </xdr:from>
    <xdr:to>
      <xdr:col>85</xdr:col>
      <xdr:colOff>127000</xdr:colOff>
      <xdr:row>94</xdr:row>
      <xdr:rowOff>49346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078949"/>
          <a:ext cx="838200" cy="8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90949</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07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49346</xdr:rowOff>
    </xdr:from>
    <xdr:to>
      <xdr:col>81</xdr:col>
      <xdr:colOff>50800</xdr:colOff>
      <xdr:row>94</xdr:row>
      <xdr:rowOff>122593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165646"/>
          <a:ext cx="889000" cy="7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122593</xdr:rowOff>
    </xdr:from>
    <xdr:to>
      <xdr:col>76</xdr:col>
      <xdr:colOff>114300</xdr:colOff>
      <xdr:row>95</xdr:row>
      <xdr:rowOff>8883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238893"/>
          <a:ext cx="889000" cy="5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163309</xdr:rowOff>
    </xdr:from>
    <xdr:to>
      <xdr:col>76</xdr:col>
      <xdr:colOff>165100</xdr:colOff>
      <xdr:row>94</xdr:row>
      <xdr:rowOff>93459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109986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5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8883</xdr:rowOff>
    </xdr:from>
    <xdr:to>
      <xdr:col>71</xdr:col>
      <xdr:colOff>177800</xdr:colOff>
      <xdr:row>95</xdr:row>
      <xdr:rowOff>11970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296633"/>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149822</xdr:rowOff>
    </xdr:from>
    <xdr:to>
      <xdr:col>72</xdr:col>
      <xdr:colOff>38100</xdr:colOff>
      <xdr:row>94</xdr:row>
      <xdr:rowOff>79972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96499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58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133038</xdr:rowOff>
    </xdr:from>
    <xdr:to>
      <xdr:col>67</xdr:col>
      <xdr:colOff>101600</xdr:colOff>
      <xdr:row>94</xdr:row>
      <xdr:rowOff>63188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0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79715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58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83299</xdr:rowOff>
    </xdr:from>
    <xdr:to>
      <xdr:col>85</xdr:col>
      <xdr:colOff>177800</xdr:colOff>
      <xdr:row>94</xdr:row>
      <xdr:rowOff>13449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02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106176</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87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169996</xdr:rowOff>
    </xdr:from>
    <xdr:to>
      <xdr:col>81</xdr:col>
      <xdr:colOff>101600</xdr:colOff>
      <xdr:row>94</xdr:row>
      <xdr:rowOff>100146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1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116673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8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71793</xdr:rowOff>
    </xdr:from>
    <xdr:to>
      <xdr:col>76</xdr:col>
      <xdr:colOff>165100</xdr:colOff>
      <xdr:row>95</xdr:row>
      <xdr:rowOff>1943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1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164520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2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129533</xdr:rowOff>
    </xdr:from>
    <xdr:to>
      <xdr:col>72</xdr:col>
      <xdr:colOff>38100</xdr:colOff>
      <xdr:row>95</xdr:row>
      <xdr:rowOff>59683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2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50810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3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132620</xdr:rowOff>
    </xdr:from>
    <xdr:to>
      <xdr:col>67</xdr:col>
      <xdr:colOff>101600</xdr:colOff>
      <xdr:row>95</xdr:row>
      <xdr:rowOff>62770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2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53897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3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137478</xdr:rowOff>
    </xdr:from>
    <xdr:to>
      <xdr:col>107</xdr:col>
      <xdr:colOff>101600</xdr:colOff>
      <xdr:row>37</xdr:row>
      <xdr:rowOff>67628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84155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084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95758</xdr:rowOff>
    </xdr:from>
    <xdr:to>
      <xdr:col>102</xdr:col>
      <xdr:colOff>165100</xdr:colOff>
      <xdr:row>37</xdr:row>
      <xdr:rowOff>25908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26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42435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043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92901</xdr:rowOff>
    </xdr:from>
    <xdr:to>
      <xdr:col>98</xdr:col>
      <xdr:colOff>38100</xdr:colOff>
      <xdr:row>38</xdr:row>
      <xdr:rowOff>23051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3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39578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2117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総務費は、住民一人あたり</a:t>
          </a:r>
          <a:r>
            <a:rPr kumimoji="1" lang="en-US" altLang="ja-JP" sz="1300">
              <a:latin typeface="ＭＳ Ｐゴシック" panose="020B0600070205080204" pitchFamily="50" charset="-128"/>
              <a:ea typeface="ＭＳ Ｐゴシック" panose="020B0600070205080204" pitchFamily="50" charset="-128"/>
            </a:rPr>
            <a:t>72,305</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8,213</a:t>
          </a:r>
          <a:r>
            <a:rPr kumimoji="1" lang="ja-JP" altLang="en-US" sz="1300">
              <a:latin typeface="ＭＳ Ｐゴシック" panose="020B0600070205080204" pitchFamily="50" charset="-128"/>
              <a:ea typeface="ＭＳ Ｐゴシック" panose="020B0600070205080204" pitchFamily="50" charset="-128"/>
            </a:rPr>
            <a:t>円減少している。主な要因としては、財政調整基金及び減債基金積立金額が減少したためである。</a:t>
          </a:r>
        </a:p>
        <a:p>
          <a:r>
            <a:rPr kumimoji="1" lang="ja-JP" altLang="en-US" sz="1300">
              <a:latin typeface="ＭＳ Ｐゴシック" panose="020B0600070205080204" pitchFamily="50" charset="-128"/>
              <a:ea typeface="ＭＳ Ｐゴシック" panose="020B0600070205080204" pitchFamily="50" charset="-128"/>
            </a:rPr>
            <a:t>民生費については、住民一人あたり</a:t>
          </a:r>
          <a:r>
            <a:rPr kumimoji="1" lang="en-US" altLang="ja-JP" sz="1300">
              <a:latin typeface="ＭＳ Ｐゴシック" panose="020B0600070205080204" pitchFamily="50" charset="-128"/>
              <a:ea typeface="ＭＳ Ｐゴシック" panose="020B0600070205080204" pitchFamily="50" charset="-128"/>
            </a:rPr>
            <a:t>187,323</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3,248</a:t>
          </a:r>
          <a:r>
            <a:rPr kumimoji="1" lang="ja-JP" altLang="en-US" sz="1300">
              <a:latin typeface="ＭＳ Ｐゴシック" panose="020B0600070205080204" pitchFamily="50" charset="-128"/>
              <a:ea typeface="ＭＳ Ｐゴシック" panose="020B0600070205080204" pitchFamily="50" charset="-128"/>
            </a:rPr>
            <a:t>円減少している。また、商工費は、住民一人当たり</a:t>
          </a:r>
          <a:r>
            <a:rPr kumimoji="1" lang="en-US" altLang="ja-JP" sz="1300">
              <a:latin typeface="ＭＳ Ｐゴシック" panose="020B0600070205080204" pitchFamily="50" charset="-128"/>
              <a:ea typeface="ＭＳ Ｐゴシック" panose="020B0600070205080204" pitchFamily="50" charset="-128"/>
            </a:rPr>
            <a:t>18,175</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8,281</a:t>
          </a:r>
          <a:r>
            <a:rPr kumimoji="1" lang="ja-JP" altLang="en-US" sz="1300">
              <a:latin typeface="ＭＳ Ｐゴシック" panose="020B0600070205080204" pitchFamily="50" charset="-128"/>
              <a:ea typeface="ＭＳ Ｐゴシック" panose="020B0600070205080204" pitchFamily="50" charset="-128"/>
            </a:rPr>
            <a:t>円減少している。これらの主な要因としては、子育て世帯臨時特別給付金支給事業や新型コロナウイルス対策営業時間短縮要請協力金支給事業といった新型コロナウイルス感染症対策事業の完了によるものである。</a:t>
          </a:r>
        </a:p>
        <a:p>
          <a:r>
            <a:rPr kumimoji="1" lang="ja-JP" altLang="en-US" sz="1300">
              <a:latin typeface="ＭＳ Ｐゴシック" panose="020B0600070205080204" pitchFamily="50" charset="-128"/>
              <a:ea typeface="ＭＳ Ｐゴシック" panose="020B0600070205080204" pitchFamily="50" charset="-128"/>
            </a:rPr>
            <a:t>衛生費は、住民一人あたり</a:t>
          </a:r>
          <a:r>
            <a:rPr kumimoji="1" lang="en-US" altLang="ja-JP" sz="1300">
              <a:latin typeface="ＭＳ Ｐゴシック" panose="020B0600070205080204" pitchFamily="50" charset="-128"/>
              <a:ea typeface="ＭＳ Ｐゴシック" panose="020B0600070205080204" pitchFamily="50" charset="-128"/>
            </a:rPr>
            <a:t>68,500</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27,813</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円増加している。主な要因としては、道前クリーンセンター整備事業の実施によるものである。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教育費は、住民一人あたり</a:t>
          </a:r>
          <a:r>
            <a:rPr kumimoji="1" lang="en-US" altLang="ja-JP" sz="1300">
              <a:latin typeface="ＭＳ Ｐゴシック" panose="020B0600070205080204" pitchFamily="50" charset="-128"/>
              <a:ea typeface="ＭＳ Ｐゴシック" panose="020B0600070205080204" pitchFamily="50" charset="-128"/>
            </a:rPr>
            <a:t>49,705</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3,737</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円増加している。主な要因としては、大町小学校施設長寿命化事業の実施によるものである。</a:t>
          </a:r>
        </a:p>
        <a:p>
          <a:r>
            <a:rPr kumimoji="1" lang="ja-JP" altLang="en-US" sz="1300">
              <a:latin typeface="ＭＳ Ｐゴシック" panose="020B0600070205080204" pitchFamily="50" charset="-128"/>
              <a:ea typeface="ＭＳ Ｐゴシック" panose="020B0600070205080204" pitchFamily="50" charset="-128"/>
            </a:rPr>
            <a:t>今後、老朽化している公共施設等の維持補修経費の増加や改修等に伴う大型事業の実施が見込まれていることから、引き続き、事業実施方法や事業規模の適正化、費用対効果を十分考慮し、歳入規模に見合った歳出の抑制を図り、持続可能な財政基盤の確立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財政調整基金について、</a:t>
          </a:r>
          <a:r>
            <a:rPr kumimoji="1" lang="en-US" altLang="ja-JP" sz="1100">
              <a:latin typeface="ＭＳ ゴシック" pitchFamily="49" charset="-128"/>
              <a:ea typeface="ＭＳ ゴシック" pitchFamily="49" charset="-128"/>
            </a:rPr>
            <a:t>2,100</a:t>
          </a:r>
          <a:r>
            <a:rPr kumimoji="1" lang="ja-JP" altLang="en-US" sz="1100">
              <a:latin typeface="ＭＳ ゴシック" pitchFamily="49" charset="-128"/>
              <a:ea typeface="ＭＳ ゴシック" pitchFamily="49" charset="-128"/>
            </a:rPr>
            <a:t>百万円の取り崩しを行った一方で、</a:t>
          </a:r>
          <a:r>
            <a:rPr kumimoji="1" lang="en-US" altLang="ja-JP" sz="1100">
              <a:latin typeface="ＭＳ ゴシック" pitchFamily="49" charset="-128"/>
              <a:ea typeface="ＭＳ ゴシック" pitchFamily="49" charset="-128"/>
            </a:rPr>
            <a:t>2,102</a:t>
          </a:r>
          <a:r>
            <a:rPr kumimoji="1" lang="ja-JP" altLang="en-US" sz="1100">
              <a:latin typeface="ＭＳ ゴシック" pitchFamily="49" charset="-128"/>
              <a:ea typeface="ＭＳ ゴシック" pitchFamily="49" charset="-128"/>
            </a:rPr>
            <a:t>百万円の積み立てを行ったことから、残高は増加している。</a:t>
          </a: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年度の実質収支比率は、</a:t>
          </a:r>
          <a:r>
            <a:rPr kumimoji="1" lang="en-US" altLang="ja-JP" sz="1100">
              <a:latin typeface="ＭＳ ゴシック" pitchFamily="49" charset="-128"/>
              <a:ea typeface="ＭＳ ゴシック" pitchFamily="49" charset="-128"/>
            </a:rPr>
            <a:t>13.84</a:t>
          </a:r>
          <a:r>
            <a:rPr kumimoji="1" lang="ja-JP" altLang="en-US" sz="1100">
              <a:latin typeface="ＭＳ ゴシック" pitchFamily="49" charset="-128"/>
              <a:ea typeface="ＭＳ ゴシック" pitchFamily="49" charset="-128"/>
            </a:rPr>
            <a:t>％で前年度比</a:t>
          </a:r>
          <a:r>
            <a:rPr kumimoji="1" lang="en-US" altLang="ja-JP" sz="1100">
              <a:latin typeface="ＭＳ ゴシック" pitchFamily="49" charset="-128"/>
              <a:ea typeface="ＭＳ ゴシック" pitchFamily="49" charset="-128"/>
            </a:rPr>
            <a:t>0.94</a:t>
          </a:r>
          <a:r>
            <a:rPr kumimoji="1" lang="ja-JP" altLang="en-US" sz="1100">
              <a:latin typeface="ＭＳ ゴシック" pitchFamily="49" charset="-128"/>
              <a:ea typeface="ＭＳ ゴシック" pitchFamily="49" charset="-128"/>
            </a:rPr>
            <a:t>ポイントの増加となっており、増加の要因は、コロナ禍における事業やイベント等の中止・縮小等のほか、受診控え等による医療費や給付費の抑制等の歳出面での要因に加え、歳入面においても</a:t>
          </a:r>
          <a:r>
            <a:rPr kumimoji="1" lang="ja-JP" altLang="en-US" sz="1100">
              <a:solidFill>
                <a:schemeClr val="tx1"/>
              </a:solidFill>
              <a:latin typeface="ＭＳ ゴシック" pitchFamily="49" charset="-128"/>
              <a:ea typeface="ＭＳ ゴシック" pitchFamily="49" charset="-128"/>
            </a:rPr>
            <a:t>、普通交付税の追加交付や市税等が、国の見通しほど減収とならなかったこと等により、決算剰余金が増加</a:t>
          </a:r>
          <a:r>
            <a:rPr kumimoji="1" lang="ja-JP" altLang="en-US" sz="1100">
              <a:latin typeface="ＭＳ ゴシック" pitchFamily="49" charset="-128"/>
              <a:ea typeface="ＭＳ ゴシック" pitchFamily="49" charset="-128"/>
            </a:rPr>
            <a:t>したことによるものである。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全会計において黒字決算または、歳入歳出同額となっており、収支の均衡が図られている。今後とも健全で安定した財政運営に努める。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2" width="2.1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59447456</v>
      </c>
      <c r="BO4" s="449"/>
      <c r="BP4" s="449"/>
      <c r="BQ4" s="449"/>
      <c r="BR4" s="449"/>
      <c r="BS4" s="449"/>
      <c r="BT4" s="449"/>
      <c r="BU4" s="450"/>
      <c r="BV4" s="448">
        <v>57661953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13.8</v>
      </c>
      <c r="CU4" s="589"/>
      <c r="CV4" s="589"/>
      <c r="CW4" s="589"/>
      <c r="CX4" s="589"/>
      <c r="CY4" s="589"/>
      <c r="CZ4" s="589"/>
      <c r="DA4" s="590"/>
      <c r="DB4" s="588">
        <v>12.9</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55253057</v>
      </c>
      <c r="BO5" s="420"/>
      <c r="BP5" s="420"/>
      <c r="BQ5" s="420"/>
      <c r="BR5" s="420"/>
      <c r="BS5" s="420"/>
      <c r="BT5" s="420"/>
      <c r="BU5" s="421"/>
      <c r="BV5" s="419">
        <v>53822004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89.2</v>
      </c>
      <c r="CU5" s="417"/>
      <c r="CV5" s="417"/>
      <c r="CW5" s="417"/>
      <c r="CX5" s="417"/>
      <c r="CY5" s="417"/>
      <c r="CZ5" s="417"/>
      <c r="DA5" s="418"/>
      <c r="DB5" s="416">
        <v>82.4</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4194399</v>
      </c>
      <c r="BO6" s="420"/>
      <c r="BP6" s="420"/>
      <c r="BQ6" s="420"/>
      <c r="BR6" s="420"/>
      <c r="BS6" s="420"/>
      <c r="BT6" s="420"/>
      <c r="BU6" s="421"/>
      <c r="BV6" s="419">
        <v>3839949</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89.2</v>
      </c>
      <c r="CU6" s="563"/>
      <c r="CV6" s="563"/>
      <c r="CW6" s="563"/>
      <c r="CX6" s="563"/>
      <c r="CY6" s="563"/>
      <c r="CZ6" s="563"/>
      <c r="DA6" s="564"/>
      <c r="DB6" s="562">
        <v>86.1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197750</v>
      </c>
      <c r="BO7" s="420"/>
      <c r="BP7" s="420"/>
      <c r="BQ7" s="420"/>
      <c r="BR7" s="420"/>
      <c r="BS7" s="420"/>
      <c r="BT7" s="420"/>
      <c r="BU7" s="421"/>
      <c r="BV7" s="419">
        <v>41559</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28883930</v>
      </c>
      <c r="CU7" s="420"/>
      <c r="CV7" s="420"/>
      <c r="CW7" s="420"/>
      <c r="CX7" s="420"/>
      <c r="CY7" s="420"/>
      <c r="CZ7" s="420"/>
      <c r="DA7" s="421"/>
      <c r="DB7" s="419">
        <v>29453096</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3996649</v>
      </c>
      <c r="BO8" s="420"/>
      <c r="BP8" s="420"/>
      <c r="BQ8" s="420"/>
      <c r="BR8" s="420"/>
      <c r="BS8" s="420"/>
      <c r="BT8" s="420"/>
      <c r="BU8" s="421"/>
      <c r="BV8" s="419">
        <v>3798390</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0.63</v>
      </c>
      <c r="CU8" s="523"/>
      <c r="CV8" s="523"/>
      <c r="CW8" s="523"/>
      <c r="CX8" s="523"/>
      <c r="CY8" s="523"/>
      <c r="CZ8" s="523"/>
      <c r="DA8" s="524"/>
      <c r="DB8" s="522">
        <v>0.64</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104791</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198259</v>
      </c>
      <c r="BO9" s="420"/>
      <c r="BP9" s="420"/>
      <c r="BQ9" s="420"/>
      <c r="BR9" s="420"/>
      <c r="BS9" s="420"/>
      <c r="BT9" s="420"/>
      <c r="BU9" s="421"/>
      <c r="BV9" s="419">
        <v>741094</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12.8</v>
      </c>
      <c r="CU9" s="417"/>
      <c r="CV9" s="417"/>
      <c r="CW9" s="417"/>
      <c r="CX9" s="417"/>
      <c r="CY9" s="417"/>
      <c r="CZ9" s="417"/>
      <c r="DA9" s="418"/>
      <c r="DB9" s="416">
        <v>12</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108174</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111</v>
      </c>
      <c r="AV10" s="478"/>
      <c r="AW10" s="478"/>
      <c r="AX10" s="478"/>
      <c r="AY10" s="433" t="s">
        <v>123</v>
      </c>
      <c r="AZ10" s="434"/>
      <c r="BA10" s="434"/>
      <c r="BB10" s="434"/>
      <c r="BC10" s="434"/>
      <c r="BD10" s="434"/>
      <c r="BE10" s="434"/>
      <c r="BF10" s="434"/>
      <c r="BG10" s="434"/>
      <c r="BH10" s="434"/>
      <c r="BI10" s="434"/>
      <c r="BJ10" s="434"/>
      <c r="BK10" s="434"/>
      <c r="BL10" s="434"/>
      <c r="BM10" s="435"/>
      <c r="BN10" s="419">
        <v>2101567</v>
      </c>
      <c r="BO10" s="420"/>
      <c r="BP10" s="420"/>
      <c r="BQ10" s="420"/>
      <c r="BR10" s="420"/>
      <c r="BS10" s="420"/>
      <c r="BT10" s="420"/>
      <c r="BU10" s="421"/>
      <c r="BV10" s="419">
        <v>2501268</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105616</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118</v>
      </c>
      <c r="AV12" s="478"/>
      <c r="AW12" s="478"/>
      <c r="AX12" s="478"/>
      <c r="AY12" s="433" t="s">
        <v>138</v>
      </c>
      <c r="AZ12" s="434"/>
      <c r="BA12" s="434"/>
      <c r="BB12" s="434"/>
      <c r="BC12" s="434"/>
      <c r="BD12" s="434"/>
      <c r="BE12" s="434"/>
      <c r="BF12" s="434"/>
      <c r="BG12" s="434"/>
      <c r="BH12" s="434"/>
      <c r="BI12" s="434"/>
      <c r="BJ12" s="434"/>
      <c r="BK12" s="434"/>
      <c r="BL12" s="434"/>
      <c r="BM12" s="435"/>
      <c r="BN12" s="419">
        <v>2100000</v>
      </c>
      <c r="BO12" s="420"/>
      <c r="BP12" s="420"/>
      <c r="BQ12" s="420"/>
      <c r="BR12" s="420"/>
      <c r="BS12" s="420"/>
      <c r="BT12" s="420"/>
      <c r="BU12" s="421"/>
      <c r="BV12" s="419">
        <v>1411348</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132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104214</v>
      </c>
      <c r="S13" s="507"/>
      <c r="T13" s="507"/>
      <c r="U13" s="507"/>
      <c r="V13" s="508"/>
      <c r="W13" s="509" t="s">
        <v>142</v>
      </c>
      <c r="X13" s="405"/>
      <c r="Y13" s="405"/>
      <c r="Z13" s="405"/>
      <c r="AA13" s="405"/>
      <c r="AB13" s="406"/>
      <c r="AC13" s="372">
        <v>3413</v>
      </c>
      <c r="AD13" s="373"/>
      <c r="AE13" s="373"/>
      <c r="AF13" s="373"/>
      <c r="AG13" s="374"/>
      <c r="AH13" s="372">
        <v>3811</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199826</v>
      </c>
      <c r="BO13" s="420"/>
      <c r="BP13" s="420"/>
      <c r="BQ13" s="420"/>
      <c r="BR13" s="420"/>
      <c r="BS13" s="420"/>
      <c r="BT13" s="420"/>
      <c r="BU13" s="421"/>
      <c r="BV13" s="419">
        <v>1831014</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7.1</v>
      </c>
      <c r="CU13" s="417"/>
      <c r="CV13" s="417"/>
      <c r="CW13" s="417"/>
      <c r="CX13" s="417"/>
      <c r="CY13" s="417"/>
      <c r="CZ13" s="417"/>
      <c r="DA13" s="418"/>
      <c r="DB13" s="416">
        <v>6.5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106842</v>
      </c>
      <c r="S14" s="507"/>
      <c r="T14" s="507"/>
      <c r="U14" s="507"/>
      <c r="V14" s="508"/>
      <c r="W14" s="510"/>
      <c r="X14" s="408"/>
      <c r="Y14" s="408"/>
      <c r="Z14" s="408"/>
      <c r="AA14" s="408"/>
      <c r="AB14" s="409"/>
      <c r="AC14" s="499">
        <v>7</v>
      </c>
      <c r="AD14" s="500"/>
      <c r="AE14" s="500"/>
      <c r="AF14" s="500"/>
      <c r="AG14" s="501"/>
      <c r="AH14" s="499">
        <v>7.7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51.4</v>
      </c>
      <c r="CU14" s="517"/>
      <c r="CV14" s="517"/>
      <c r="CW14" s="517"/>
      <c r="CX14" s="517"/>
      <c r="CY14" s="517"/>
      <c r="CZ14" s="517"/>
      <c r="DA14" s="518"/>
      <c r="DB14" s="516">
        <v>55.1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105616</v>
      </c>
      <c r="S15" s="507"/>
      <c r="T15" s="507"/>
      <c r="U15" s="507"/>
      <c r="V15" s="508"/>
      <c r="W15" s="509" t="s">
        <v>150</v>
      </c>
      <c r="X15" s="405"/>
      <c r="Y15" s="405"/>
      <c r="Z15" s="405"/>
      <c r="AA15" s="405"/>
      <c r="AB15" s="406"/>
      <c r="AC15" s="372">
        <v>16006</v>
      </c>
      <c r="AD15" s="373"/>
      <c r="AE15" s="373"/>
      <c r="AF15" s="373"/>
      <c r="AG15" s="374"/>
      <c r="AH15" s="372">
        <v>16186</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14997099</v>
      </c>
      <c r="BO15" s="449"/>
      <c r="BP15" s="449"/>
      <c r="BQ15" s="449"/>
      <c r="BR15" s="449"/>
      <c r="BS15" s="449"/>
      <c r="BT15" s="449"/>
      <c r="BU15" s="450"/>
      <c r="BV15" s="448">
        <v>14079232</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32.799999999999997</v>
      </c>
      <c r="AD16" s="500"/>
      <c r="AE16" s="500"/>
      <c r="AF16" s="500"/>
      <c r="AG16" s="501"/>
      <c r="AH16" s="499">
        <v>32.5</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24206765</v>
      </c>
      <c r="BO16" s="420"/>
      <c r="BP16" s="420"/>
      <c r="BQ16" s="420"/>
      <c r="BR16" s="420"/>
      <c r="BS16" s="420"/>
      <c r="BT16" s="420"/>
      <c r="BU16" s="421"/>
      <c r="BV16" s="419">
        <v>23319728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29358</v>
      </c>
      <c r="AD17" s="373"/>
      <c r="AE17" s="373"/>
      <c r="AF17" s="373"/>
      <c r="AG17" s="374"/>
      <c r="AH17" s="372">
        <v>29752</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19079686</v>
      </c>
      <c r="BO17" s="420"/>
      <c r="BP17" s="420"/>
      <c r="BQ17" s="420"/>
      <c r="BR17" s="420"/>
      <c r="BS17" s="420"/>
      <c r="BT17" s="420"/>
      <c r="BU17" s="421"/>
      <c r="BV17" s="419">
        <v>17870307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510.04</v>
      </c>
      <c r="M18" s="472"/>
      <c r="N18" s="472"/>
      <c r="O18" s="472"/>
      <c r="P18" s="472"/>
      <c r="Q18" s="472"/>
      <c r="R18" s="473"/>
      <c r="S18" s="473"/>
      <c r="T18" s="473"/>
      <c r="U18" s="473"/>
      <c r="V18" s="474"/>
      <c r="W18" s="490"/>
      <c r="X18" s="491"/>
      <c r="Y18" s="491"/>
      <c r="Z18" s="491"/>
      <c r="AA18" s="491"/>
      <c r="AB18" s="515"/>
      <c r="AC18" s="389">
        <v>60.2</v>
      </c>
      <c r="AD18" s="390"/>
      <c r="AE18" s="390"/>
      <c r="AF18" s="390"/>
      <c r="AG18" s="475"/>
      <c r="AH18" s="389">
        <v>59.8</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25611130</v>
      </c>
      <c r="BO18" s="420"/>
      <c r="BP18" s="420"/>
      <c r="BQ18" s="420"/>
      <c r="BR18" s="420"/>
      <c r="BS18" s="420"/>
      <c r="BT18" s="420"/>
      <c r="BU18" s="421"/>
      <c r="BV18" s="419">
        <v>24895239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205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39228830</v>
      </c>
      <c r="BO19" s="420"/>
      <c r="BP19" s="420"/>
      <c r="BQ19" s="420"/>
      <c r="BR19" s="420"/>
      <c r="BS19" s="420"/>
      <c r="BT19" s="420"/>
      <c r="BU19" s="421"/>
      <c r="BV19" s="419">
        <v>38135001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45193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60566035</v>
      </c>
      <c r="BO22" s="449"/>
      <c r="BP22" s="449"/>
      <c r="BQ22" s="449"/>
      <c r="BR22" s="449"/>
      <c r="BS22" s="449"/>
      <c r="BT22" s="449"/>
      <c r="BU22" s="450"/>
      <c r="BV22" s="448">
        <v>61639045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39000824</v>
      </c>
      <c r="BO23" s="420"/>
      <c r="BP23" s="420"/>
      <c r="BQ23" s="420"/>
      <c r="BR23" s="420"/>
      <c r="BS23" s="420"/>
      <c r="BT23" s="420"/>
      <c r="BU23" s="421"/>
      <c r="BV23" s="419">
        <v>41096846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9130</v>
      </c>
      <c r="R24" s="373"/>
      <c r="S24" s="373"/>
      <c r="T24" s="373"/>
      <c r="U24" s="373"/>
      <c r="V24" s="374"/>
      <c r="W24" s="462"/>
      <c r="X24" s="399"/>
      <c r="Y24" s="400"/>
      <c r="Z24" s="375" t="s">
        <v>175</v>
      </c>
      <c r="AA24" s="376"/>
      <c r="AB24" s="376"/>
      <c r="AC24" s="376"/>
      <c r="AD24" s="376"/>
      <c r="AE24" s="376"/>
      <c r="AF24" s="376"/>
      <c r="AG24" s="377"/>
      <c r="AH24" s="372">
        <v>867</v>
      </c>
      <c r="AI24" s="373"/>
      <c r="AJ24" s="373"/>
      <c r="AK24" s="373"/>
      <c r="AL24" s="374"/>
      <c r="AM24" s="372">
        <v>2555916</v>
      </c>
      <c r="AN24" s="373"/>
      <c r="AO24" s="373"/>
      <c r="AP24" s="373"/>
      <c r="AQ24" s="373"/>
      <c r="AR24" s="374"/>
      <c r="AS24" s="372">
        <v>2948</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41379693</v>
      </c>
      <c r="BO24" s="420"/>
      <c r="BP24" s="420"/>
      <c r="BQ24" s="420"/>
      <c r="BR24" s="420"/>
      <c r="BS24" s="420"/>
      <c r="BT24" s="420"/>
      <c r="BU24" s="421"/>
      <c r="BV24" s="419">
        <v>40674349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2</v>
      </c>
      <c r="M25" s="373"/>
      <c r="N25" s="373"/>
      <c r="O25" s="373"/>
      <c r="P25" s="374"/>
      <c r="Q25" s="372">
        <v>7210</v>
      </c>
      <c r="R25" s="373"/>
      <c r="S25" s="373"/>
      <c r="T25" s="373"/>
      <c r="U25" s="373"/>
      <c r="V25" s="374"/>
      <c r="W25" s="462"/>
      <c r="X25" s="399"/>
      <c r="Y25" s="400"/>
      <c r="Z25" s="375" t="s">
        <v>178</v>
      </c>
      <c r="AA25" s="376"/>
      <c r="AB25" s="376"/>
      <c r="AC25" s="376"/>
      <c r="AD25" s="376"/>
      <c r="AE25" s="376"/>
      <c r="AF25" s="376"/>
      <c r="AG25" s="377"/>
      <c r="AH25" s="372">
        <v>154</v>
      </c>
      <c r="AI25" s="373"/>
      <c r="AJ25" s="373"/>
      <c r="AK25" s="373"/>
      <c r="AL25" s="374"/>
      <c r="AM25" s="372">
        <v>423654</v>
      </c>
      <c r="AN25" s="373"/>
      <c r="AO25" s="373"/>
      <c r="AP25" s="373"/>
      <c r="AQ25" s="373"/>
      <c r="AR25" s="374"/>
      <c r="AS25" s="372">
        <v>2751</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5318715</v>
      </c>
      <c r="BO25" s="449"/>
      <c r="BP25" s="449"/>
      <c r="BQ25" s="449"/>
      <c r="BR25" s="449"/>
      <c r="BS25" s="449"/>
      <c r="BT25" s="449"/>
      <c r="BU25" s="450"/>
      <c r="BV25" s="448">
        <v>9128918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6020</v>
      </c>
      <c r="R26" s="373"/>
      <c r="S26" s="373"/>
      <c r="T26" s="373"/>
      <c r="U26" s="373"/>
      <c r="V26" s="374"/>
      <c r="W26" s="462"/>
      <c r="X26" s="399"/>
      <c r="Y26" s="400"/>
      <c r="Z26" s="375" t="s">
        <v>181</v>
      </c>
      <c r="AA26" s="430"/>
      <c r="AB26" s="430"/>
      <c r="AC26" s="430"/>
      <c r="AD26" s="430"/>
      <c r="AE26" s="430"/>
      <c r="AF26" s="430"/>
      <c r="AG26" s="431"/>
      <c r="AH26" s="372">
        <v>36</v>
      </c>
      <c r="AI26" s="373"/>
      <c r="AJ26" s="373"/>
      <c r="AK26" s="373"/>
      <c r="AL26" s="374"/>
      <c r="AM26" s="372">
        <v>104292</v>
      </c>
      <c r="AN26" s="373"/>
      <c r="AO26" s="373"/>
      <c r="AP26" s="373"/>
      <c r="AQ26" s="373"/>
      <c r="AR26" s="374"/>
      <c r="AS26" s="372">
        <v>2897</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140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4560</v>
      </c>
      <c r="R27" s="373"/>
      <c r="S27" s="373"/>
      <c r="T27" s="373"/>
      <c r="U27" s="373"/>
      <c r="V27" s="374"/>
      <c r="W27" s="462"/>
      <c r="X27" s="399"/>
      <c r="Y27" s="400"/>
      <c r="Z27" s="375" t="s">
        <v>184</v>
      </c>
      <c r="AA27" s="376"/>
      <c r="AB27" s="376"/>
      <c r="AC27" s="376"/>
      <c r="AD27" s="376"/>
      <c r="AE27" s="376"/>
      <c r="AF27" s="376"/>
      <c r="AG27" s="377"/>
      <c r="AH27" s="372">
        <v>15</v>
      </c>
      <c r="AI27" s="373"/>
      <c r="AJ27" s="373"/>
      <c r="AK27" s="373"/>
      <c r="AL27" s="374"/>
      <c r="AM27" s="372">
        <v>52770</v>
      </c>
      <c r="AN27" s="373"/>
      <c r="AO27" s="373"/>
      <c r="AP27" s="373"/>
      <c r="AQ27" s="373"/>
      <c r="AR27" s="374"/>
      <c r="AS27" s="372">
        <v>3518</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1050295</v>
      </c>
      <c r="BO27" s="454"/>
      <c r="BP27" s="454"/>
      <c r="BQ27" s="454"/>
      <c r="BR27" s="454"/>
      <c r="BS27" s="454"/>
      <c r="BT27" s="454"/>
      <c r="BU27" s="455"/>
      <c r="BV27" s="453">
        <v>1550243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3930</v>
      </c>
      <c r="R28" s="373"/>
      <c r="S28" s="373"/>
      <c r="T28" s="373"/>
      <c r="U28" s="373"/>
      <c r="V28" s="374"/>
      <c r="W28" s="462"/>
      <c r="X28" s="399"/>
      <c r="Y28" s="400"/>
      <c r="Z28" s="375" t="s">
        <v>187</v>
      </c>
      <c r="AA28" s="376"/>
      <c r="AB28" s="376"/>
      <c r="AC28" s="376"/>
      <c r="AD28" s="376"/>
      <c r="AE28" s="376"/>
      <c r="AF28" s="376"/>
      <c r="AG28" s="377"/>
      <c r="AH28" s="372" t="s">
        <v>140</v>
      </c>
      <c r="AI28" s="373"/>
      <c r="AJ28" s="373"/>
      <c r="AK28" s="373"/>
      <c r="AL28" s="374"/>
      <c r="AM28" s="372" t="s">
        <v>140</v>
      </c>
      <c r="AN28" s="373"/>
      <c r="AO28" s="373"/>
      <c r="AP28" s="373"/>
      <c r="AQ28" s="373"/>
      <c r="AR28" s="374"/>
      <c r="AS28" s="372" t="s">
        <v>140</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5647046</v>
      </c>
      <c r="BO28" s="449"/>
      <c r="BP28" s="449"/>
      <c r="BQ28" s="449"/>
      <c r="BR28" s="449"/>
      <c r="BS28" s="449"/>
      <c r="BT28" s="449"/>
      <c r="BU28" s="450"/>
      <c r="BV28" s="448">
        <v>5645479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26</v>
      </c>
      <c r="M29" s="373"/>
      <c r="N29" s="373"/>
      <c r="O29" s="373"/>
      <c r="P29" s="374"/>
      <c r="Q29" s="372">
        <v>3660</v>
      </c>
      <c r="R29" s="373"/>
      <c r="S29" s="373"/>
      <c r="T29" s="373"/>
      <c r="U29" s="373"/>
      <c r="V29" s="374"/>
      <c r="W29" s="463"/>
      <c r="X29" s="464"/>
      <c r="Y29" s="465"/>
      <c r="Z29" s="375" t="s">
        <v>190</v>
      </c>
      <c r="AA29" s="376"/>
      <c r="AB29" s="376"/>
      <c r="AC29" s="376"/>
      <c r="AD29" s="376"/>
      <c r="AE29" s="376"/>
      <c r="AF29" s="376"/>
      <c r="AG29" s="377"/>
      <c r="AH29" s="372">
        <v>882</v>
      </c>
      <c r="AI29" s="373"/>
      <c r="AJ29" s="373"/>
      <c r="AK29" s="373"/>
      <c r="AL29" s="374"/>
      <c r="AM29" s="372">
        <v>2608686</v>
      </c>
      <c r="AN29" s="373"/>
      <c r="AO29" s="373"/>
      <c r="AP29" s="373"/>
      <c r="AQ29" s="373"/>
      <c r="AR29" s="374"/>
      <c r="AS29" s="372">
        <v>2958</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3185844</v>
      </c>
      <c r="BO29" s="420"/>
      <c r="BP29" s="420"/>
      <c r="BQ29" s="420"/>
      <c r="BR29" s="420"/>
      <c r="BS29" s="420"/>
      <c r="BT29" s="420"/>
      <c r="BU29" s="421"/>
      <c r="BV29" s="419">
        <v>3314300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94.4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5032596</v>
      </c>
      <c r="BO30" s="454"/>
      <c r="BP30" s="454"/>
      <c r="BQ30" s="454"/>
      <c r="BR30" s="454"/>
      <c r="BS30" s="454"/>
      <c r="BT30" s="454"/>
      <c r="BU30" s="455"/>
      <c r="BV30" s="453">
        <v>4495114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IF('各会計、関係団体の財政状況及び健全化判断比率'!B34="","",'各会計、関係団体の財政状況及び健全化判断比率'!B34)</f>
        <v>港湾上屋事業特別会計</v>
      </c>
      <c r="BH34" s="368"/>
      <c r="BI34" s="368"/>
      <c r="BJ34" s="368"/>
      <c r="BK34" s="368"/>
      <c r="BL34" s="368"/>
      <c r="BM34" s="368"/>
      <c r="BN34" s="368"/>
      <c r="BO34" s="368"/>
      <c r="BP34" s="368"/>
      <c r="BQ34" s="368"/>
      <c r="BR34" s="368"/>
      <c r="BS34" s="368"/>
      <c r="BT34" s="368"/>
      <c r="BU34" s="368"/>
      <c r="BV34" s="181"/>
      <c r="BW34" s="367">
        <f>IF(BY34="","",MAX(C34:D43,U34:V43,AM34:AN43,BE34:BF43)+1)</f>
        <v>14</v>
      </c>
      <c r="BX34" s="367"/>
      <c r="BY34" s="368" t="str">
        <f>IF('各会計、関係団体の財政状況及び健全化判断比率'!B68="","",'各会計、関係団体の財政状況及び健全化判断比率'!B68)</f>
        <v>愛媛県市町総合事務組合（消防補填事業分）</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西条市産業情報支援センター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ひうち地域振興整備事業特別会計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IF('各会計、関係団体の財政状況及び健全化判断比率'!B32="","",'各会計、関係団体の財政状況及び健全化判断比率'!B32)</f>
        <v>病院事業会計</v>
      </c>
      <c r="AP35" s="368"/>
      <c r="AQ35" s="368"/>
      <c r="AR35" s="368"/>
      <c r="AS35" s="368"/>
      <c r="AT35" s="368"/>
      <c r="AU35" s="368"/>
      <c r="AV35" s="368"/>
      <c r="AW35" s="368"/>
      <c r="AX35" s="368"/>
      <c r="AY35" s="368"/>
      <c r="AZ35" s="368"/>
      <c r="BA35" s="368"/>
      <c r="BB35" s="368"/>
      <c r="BC35" s="368"/>
      <c r="BD35" s="181"/>
      <c r="BE35" s="367">
        <f t="shared" ref="BE35:BE43" si="1">IF(BG35="","",BE34+1)</f>
        <v>12</v>
      </c>
      <c r="BF35" s="367"/>
      <c r="BG35" s="368" t="str">
        <f>IF('各会計、関係団体の財政状況及び健全化判断比率'!B35="","",'各会計、関係団体の財政状況及び健全化判断比率'!B35)</f>
        <v>小松地域交流事業特別会計</v>
      </c>
      <c r="BH35" s="368"/>
      <c r="BI35" s="368"/>
      <c r="BJ35" s="368"/>
      <c r="BK35" s="368"/>
      <c r="BL35" s="368"/>
      <c r="BM35" s="368"/>
      <c r="BN35" s="368"/>
      <c r="BO35" s="368"/>
      <c r="BP35" s="368"/>
      <c r="BQ35" s="368"/>
      <c r="BR35" s="368"/>
      <c r="BS35" s="368"/>
      <c r="BT35" s="368"/>
      <c r="BU35" s="368"/>
      <c r="BV35" s="181"/>
      <c r="BW35" s="367">
        <f t="shared" ref="BW35:BW43" si="2">IF(BY35="","",BW34+1)</f>
        <v>15</v>
      </c>
      <c r="BX35" s="367"/>
      <c r="BY35" s="368" t="str">
        <f>IF('各会計、関係団体の財政状況及び健全化判断比率'!B69="","",'各会計、関係団体の財政状況及び健全化判断比率'!B69)</f>
        <v>愛媛県地方税滞納整理機構</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西条市スポーツ協会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土地開発事業特別会計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後期高齢者医療保険特別会計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IF('各会計、関係団体の財政状況及び健全化判断比率'!B33="","",'各会計、関係団体の財政状況及び健全化判断比率'!B33)</f>
        <v>公共下水道事業会計</v>
      </c>
      <c r="AP36" s="368"/>
      <c r="AQ36" s="368"/>
      <c r="AR36" s="368"/>
      <c r="AS36" s="368"/>
      <c r="AT36" s="368"/>
      <c r="AU36" s="368"/>
      <c r="AV36" s="368"/>
      <c r="AW36" s="368"/>
      <c r="AX36" s="368"/>
      <c r="AY36" s="368"/>
      <c r="AZ36" s="368"/>
      <c r="BA36" s="368"/>
      <c r="BB36" s="368"/>
      <c r="BC36" s="368"/>
      <c r="BD36" s="181"/>
      <c r="BE36" s="367">
        <f t="shared" si="1"/>
        <v>13</v>
      </c>
      <c r="BF36" s="367"/>
      <c r="BG36" s="368" t="str">
        <f>IF('各会計、関係団体の財政状況及び健全化判断比率'!B36="","",'各会計、関係団体の財政状況及び健全化判断比率'!B36)</f>
        <v>本谷温泉事業特別会計</v>
      </c>
      <c r="BH36" s="368"/>
      <c r="BI36" s="368"/>
      <c r="BJ36" s="368"/>
      <c r="BK36" s="368"/>
      <c r="BL36" s="368"/>
      <c r="BM36" s="368"/>
      <c r="BN36" s="368"/>
      <c r="BO36" s="368"/>
      <c r="BP36" s="368"/>
      <c r="BQ36" s="368"/>
      <c r="BR36" s="368"/>
      <c r="BS36" s="368"/>
      <c r="BT36" s="368"/>
      <c r="BU36" s="368"/>
      <c r="BV36" s="181"/>
      <c r="BW36" s="367">
        <f t="shared" si="2"/>
        <v>16</v>
      </c>
      <c r="BX36" s="367"/>
      <c r="BY36" s="368" t="str">
        <f>IF('各会計、関係団体の財政状況及び健全化判断比率'!B70="","",'各会計、関係団体の財政状況及び健全化判断比率'!B70)</f>
        <v>愛媛県後期高齢者医療広域連合（一般会計）</v>
      </c>
      <c r="BZ36" s="368"/>
      <c r="CA36" s="368"/>
      <c r="CB36" s="368"/>
      <c r="CC36" s="368"/>
      <c r="CD36" s="368"/>
      <c r="CE36" s="368"/>
      <c r="CF36" s="368"/>
      <c r="CG36" s="368"/>
      <c r="CH36" s="368"/>
      <c r="CI36" s="368"/>
      <c r="CJ36" s="368"/>
      <c r="CK36" s="368"/>
      <c r="CL36" s="368"/>
      <c r="CM36" s="368"/>
      <c r="CN36" s="181"/>
      <c r="CO36" s="367">
        <f t="shared" si="3"/>
        <v>20</v>
      </c>
      <c r="CP36" s="367"/>
      <c r="CQ36" s="368" t="str">
        <f>IF('各会計、関係団体の財政状況及び健全化判断比率'!BS9="","",'各会計、関係団体の財政状況及び健全化判断比率'!BS9)</f>
        <v>西条市土地開発公社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畑地かん水事業特別会計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17</v>
      </c>
      <c r="BX37" s="367"/>
      <c r="BY37" s="368" t="str">
        <f>IF('各会計、関係団体の財政状況及び健全化判断比率'!B71="","",'各会計、関係団体の財政状況及び健全化判断比率'!B71)</f>
        <v>愛媛県後期高齢者医療広域連合（後期高齢者医療特別会計）</v>
      </c>
      <c r="BZ37" s="368"/>
      <c r="CA37" s="368"/>
      <c r="CB37" s="368"/>
      <c r="CC37" s="368"/>
      <c r="CD37" s="368"/>
      <c r="CE37" s="368"/>
      <c r="CF37" s="368"/>
      <c r="CG37" s="368"/>
      <c r="CH37" s="368"/>
      <c r="CI37" s="368"/>
      <c r="CJ37" s="368"/>
      <c r="CK37" s="368"/>
      <c r="CL37" s="368"/>
      <c r="CM37" s="368"/>
      <c r="CN37" s="181"/>
      <c r="CO37" s="367">
        <f t="shared" si="3"/>
        <v>21</v>
      </c>
      <c r="CP37" s="367"/>
      <c r="CQ37" s="368" t="str">
        <f>IF('各会計、関係団体の財政状況及び健全化判断比率'!BS10="","",'各会計、関係団体の財政状況及び健全化判断比率'!BS10)</f>
        <v>佐伯記念育英会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22</v>
      </c>
      <c r="CP38" s="367"/>
      <c r="CQ38" s="368" t="str">
        <f>IF('各会計、関係団体の財政状況及び健全化判断比率'!BS11="","",'各会計、関係団体の財政状況及び健全化判断比率'!BS11)</f>
        <v>ソラヤマいしづち</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lInypItAtGzgWdjLgMyOeVQol8fCrCGZXuAFFkEZeTHEbVGhQXB5lYZXiWmyx079rA1roC74l/n18HpQ2FniXg==" saltValue="luniMJI3/s77POc1fCiHb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view="pageBreakPreview" zoomScale="55" zoomScaleNormal="70" zoomScaleSheetLayoutView="55"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569</v>
      </c>
      <c r="D34" s="1151"/>
      <c r="E34" s="1152"/>
      <c r="F34" s="32">
        <v>9.0299999999999994</v>
      </c>
      <c r="G34" s="33">
        <v>8.74</v>
      </c>
      <c r="H34" s="33">
        <v>10.94</v>
      </c>
      <c r="I34" s="33">
        <v>12.85</v>
      </c>
      <c r="J34" s="34">
        <v>13.79</v>
      </c>
      <c r="K34" s="22"/>
      <c r="L34" s="22"/>
      <c r="M34" s="22"/>
      <c r="N34" s="22"/>
      <c r="O34" s="22"/>
      <c r="P34" s="22"/>
    </row>
    <row r="35" spans="1:16" ht="39" customHeight="1" x14ac:dyDescent="0.15">
      <c r="A35" s="22"/>
      <c r="B35" s="35"/>
      <c r="C35" s="1145" t="s">
        <v>570</v>
      </c>
      <c r="D35" s="1146"/>
      <c r="E35" s="1147"/>
      <c r="F35" s="36">
        <v>5.74</v>
      </c>
      <c r="G35" s="37">
        <v>5.95</v>
      </c>
      <c r="H35" s="37">
        <v>5.76</v>
      </c>
      <c r="I35" s="37">
        <v>5.31</v>
      </c>
      <c r="J35" s="38">
        <v>5</v>
      </c>
      <c r="K35" s="22"/>
      <c r="L35" s="22"/>
      <c r="M35" s="22"/>
      <c r="N35" s="22"/>
      <c r="O35" s="22"/>
      <c r="P35" s="22"/>
    </row>
    <row r="36" spans="1:16" ht="39" customHeight="1" x14ac:dyDescent="0.15">
      <c r="A36" s="22"/>
      <c r="B36" s="35"/>
      <c r="C36" s="1145" t="s">
        <v>571</v>
      </c>
      <c r="D36" s="1146"/>
      <c r="E36" s="1147"/>
      <c r="F36" s="36" t="s">
        <v>521</v>
      </c>
      <c r="G36" s="37" t="s">
        <v>521</v>
      </c>
      <c r="H36" s="37" t="s">
        <v>521</v>
      </c>
      <c r="I36" s="37" t="s">
        <v>521</v>
      </c>
      <c r="J36" s="38">
        <v>1.02</v>
      </c>
      <c r="K36" s="22"/>
      <c r="L36" s="22"/>
      <c r="M36" s="22"/>
      <c r="N36" s="22"/>
      <c r="O36" s="22"/>
      <c r="P36" s="22"/>
    </row>
    <row r="37" spans="1:16" ht="39" customHeight="1" x14ac:dyDescent="0.15">
      <c r="A37" s="22"/>
      <c r="B37" s="35"/>
      <c r="C37" s="1145" t="s">
        <v>572</v>
      </c>
      <c r="D37" s="1146"/>
      <c r="E37" s="1147"/>
      <c r="F37" s="36" t="s">
        <v>521</v>
      </c>
      <c r="G37" s="37" t="s">
        <v>521</v>
      </c>
      <c r="H37" s="37">
        <v>0.81</v>
      </c>
      <c r="I37" s="37">
        <v>0.83</v>
      </c>
      <c r="J37" s="38">
        <v>0.8</v>
      </c>
      <c r="K37" s="22"/>
      <c r="L37" s="22"/>
      <c r="M37" s="22"/>
      <c r="N37" s="22"/>
      <c r="O37" s="22"/>
      <c r="P37" s="22"/>
    </row>
    <row r="38" spans="1:16" ht="39" customHeight="1" x14ac:dyDescent="0.15">
      <c r="A38" s="22"/>
      <c r="B38" s="35"/>
      <c r="C38" s="1145" t="s">
        <v>573</v>
      </c>
      <c r="D38" s="1146"/>
      <c r="E38" s="1147"/>
      <c r="F38" s="36">
        <v>0.1</v>
      </c>
      <c r="G38" s="37">
        <v>0.11</v>
      </c>
      <c r="H38" s="37">
        <v>0.1</v>
      </c>
      <c r="I38" s="37">
        <v>0.11</v>
      </c>
      <c r="J38" s="38">
        <v>0.12</v>
      </c>
      <c r="K38" s="22"/>
      <c r="L38" s="22"/>
      <c r="M38" s="22"/>
      <c r="N38" s="22"/>
      <c r="O38" s="22"/>
      <c r="P38" s="22"/>
    </row>
    <row r="39" spans="1:16" ht="39" customHeight="1" x14ac:dyDescent="0.15">
      <c r="A39" s="22"/>
      <c r="B39" s="35"/>
      <c r="C39" s="1145" t="s">
        <v>574</v>
      </c>
      <c r="D39" s="1146"/>
      <c r="E39" s="1147"/>
      <c r="F39" s="36">
        <v>1.44</v>
      </c>
      <c r="G39" s="37">
        <v>0.59</v>
      </c>
      <c r="H39" s="37">
        <v>0.36</v>
      </c>
      <c r="I39" s="37">
        <v>0.28999999999999998</v>
      </c>
      <c r="J39" s="38">
        <v>0.1</v>
      </c>
      <c r="K39" s="22"/>
      <c r="L39" s="22"/>
      <c r="M39" s="22"/>
      <c r="N39" s="22"/>
      <c r="O39" s="22"/>
      <c r="P39" s="22"/>
    </row>
    <row r="40" spans="1:16" ht="39" customHeight="1" x14ac:dyDescent="0.15">
      <c r="A40" s="22"/>
      <c r="B40" s="35"/>
      <c r="C40" s="1145" t="s">
        <v>575</v>
      </c>
      <c r="D40" s="1146"/>
      <c r="E40" s="1147"/>
      <c r="F40" s="36">
        <v>0.04</v>
      </c>
      <c r="G40" s="37">
        <v>0.04</v>
      </c>
      <c r="H40" s="37">
        <v>0.04</v>
      </c>
      <c r="I40" s="37">
        <v>0.04</v>
      </c>
      <c r="J40" s="38">
        <v>0.04</v>
      </c>
      <c r="K40" s="22"/>
      <c r="L40" s="22"/>
      <c r="M40" s="22"/>
      <c r="N40" s="22"/>
      <c r="O40" s="22"/>
      <c r="P40" s="22"/>
    </row>
    <row r="41" spans="1:16" ht="39" customHeight="1" x14ac:dyDescent="0.15">
      <c r="A41" s="22"/>
      <c r="B41" s="35"/>
      <c r="C41" s="1145" t="s">
        <v>576</v>
      </c>
      <c r="D41" s="1146"/>
      <c r="E41" s="1147"/>
      <c r="F41" s="36">
        <v>0.04</v>
      </c>
      <c r="G41" s="37">
        <v>0.04</v>
      </c>
      <c r="H41" s="37">
        <v>0.04</v>
      </c>
      <c r="I41" s="37">
        <v>0.03</v>
      </c>
      <c r="J41" s="38">
        <v>0.03</v>
      </c>
      <c r="K41" s="22"/>
      <c r="L41" s="22"/>
      <c r="M41" s="22"/>
      <c r="N41" s="22"/>
      <c r="O41" s="22"/>
      <c r="P41" s="22"/>
    </row>
    <row r="42" spans="1:16" ht="39" customHeight="1" x14ac:dyDescent="0.15">
      <c r="A42" s="22"/>
      <c r="B42" s="39"/>
      <c r="C42" s="1145" t="s">
        <v>577</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578</v>
      </c>
      <c r="D43" s="1149"/>
      <c r="E43" s="1150"/>
      <c r="F43" s="41">
        <v>0.54</v>
      </c>
      <c r="G43" s="42">
        <v>1.05</v>
      </c>
      <c r="H43" s="42">
        <v>0.74</v>
      </c>
      <c r="I43" s="42">
        <v>1.1399999999999999</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65UVlYb5jbiRxLgtINit1IHDf9y3ZlNmhyk9HCx0e4olRqG7SLFgEFfFUiKFhr4bPwJMbH47l4NFJHmnVkdCw==" saltValue="Wt37VuTIvrH3JEdIgXaD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4135</v>
      </c>
      <c r="L45" s="60">
        <v>4126</v>
      </c>
      <c r="M45" s="60">
        <v>4418</v>
      </c>
      <c r="N45" s="60">
        <v>4780</v>
      </c>
      <c r="O45" s="61">
        <v>5206</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15">
      <c r="A48" s="48"/>
      <c r="B48" s="1178"/>
      <c r="C48" s="1179"/>
      <c r="D48" s="62"/>
      <c r="E48" s="1155" t="s">
        <v>15</v>
      </c>
      <c r="F48" s="1155"/>
      <c r="G48" s="1155"/>
      <c r="H48" s="1155"/>
      <c r="I48" s="1155"/>
      <c r="J48" s="1156"/>
      <c r="K48" s="63">
        <v>1597</v>
      </c>
      <c r="L48" s="64">
        <v>1465</v>
      </c>
      <c r="M48" s="64">
        <v>1580</v>
      </c>
      <c r="N48" s="64">
        <v>1428</v>
      </c>
      <c r="O48" s="65">
        <v>1445</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521</v>
      </c>
      <c r="L49" s="64" t="s">
        <v>521</v>
      </c>
      <c r="M49" s="64" t="s">
        <v>521</v>
      </c>
      <c r="N49" s="64" t="s">
        <v>521</v>
      </c>
      <c r="O49" s="65" t="s">
        <v>521</v>
      </c>
      <c r="P49" s="48"/>
      <c r="Q49" s="48"/>
      <c r="R49" s="48"/>
      <c r="S49" s="48"/>
      <c r="T49" s="48"/>
      <c r="U49" s="48"/>
    </row>
    <row r="50" spans="1:21" ht="30.75" customHeight="1" x14ac:dyDescent="0.15">
      <c r="A50" s="48"/>
      <c r="B50" s="1178"/>
      <c r="C50" s="1179"/>
      <c r="D50" s="62"/>
      <c r="E50" s="1155" t="s">
        <v>17</v>
      </c>
      <c r="F50" s="1155"/>
      <c r="G50" s="1155"/>
      <c r="H50" s="1155"/>
      <c r="I50" s="1155"/>
      <c r="J50" s="1156"/>
      <c r="K50" s="63">
        <v>9</v>
      </c>
      <c r="L50" s="64">
        <v>30</v>
      </c>
      <c r="M50" s="64">
        <v>38</v>
      </c>
      <c r="N50" s="64">
        <v>38</v>
      </c>
      <c r="O50" s="65">
        <v>38</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521</v>
      </c>
      <c r="L51" s="64" t="s">
        <v>521</v>
      </c>
      <c r="M51" s="64" t="s">
        <v>521</v>
      </c>
      <c r="N51" s="64" t="s">
        <v>521</v>
      </c>
      <c r="O51" s="65" t="s">
        <v>521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4225</v>
      </c>
      <c r="L52" s="64">
        <v>4211</v>
      </c>
      <c r="M52" s="64">
        <v>4391</v>
      </c>
      <c r="N52" s="64">
        <v>4571</v>
      </c>
      <c r="O52" s="65">
        <v>4773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1516</v>
      </c>
      <c r="L53" s="69">
        <v>1410</v>
      </c>
      <c r="M53" s="69">
        <v>1645</v>
      </c>
      <c r="N53" s="69">
        <v>1675</v>
      </c>
      <c r="O53" s="70">
        <v>1916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585</v>
      </c>
      <c r="L58" s="84" t="s">
        <v>585</v>
      </c>
      <c r="M58" s="84" t="s">
        <v>585</v>
      </c>
      <c r="N58" s="84" t="s">
        <v>585</v>
      </c>
      <c r="O58" s="85" t="s">
        <v>585</v>
      </c>
    </row>
    <row r="59" spans="1:21" ht="31.5" customHeight="1" x14ac:dyDescent="0.15">
      <c r="B59" s="1163"/>
      <c r="C59" s="1164"/>
      <c r="D59" s="1170" t="s">
        <v>28</v>
      </c>
      <c r="E59" s="1171"/>
      <c r="F59" s="1171"/>
      <c r="G59" s="1171"/>
      <c r="H59" s="1171"/>
      <c r="I59" s="1171"/>
      <c r="J59" s="1172"/>
      <c r="K59" s="86" t="s">
        <v>585</v>
      </c>
      <c r="L59" s="87" t="s">
        <v>585</v>
      </c>
      <c r="M59" s="87" t="s">
        <v>585</v>
      </c>
      <c r="N59" s="87" t="s">
        <v>585</v>
      </c>
      <c r="O59" s="88" t="s">
        <v>585</v>
      </c>
    </row>
    <row r="60" spans="1:21" ht="31.5" customHeight="1" thickBot="1" x14ac:dyDescent="0.2">
      <c r="B60" s="1165"/>
      <c r="C60" s="1166"/>
      <c r="D60" s="1173" t="s">
        <v>29</v>
      </c>
      <c r="E60" s="1174"/>
      <c r="F60" s="1174"/>
      <c r="G60" s="1174"/>
      <c r="H60" s="1174"/>
      <c r="I60" s="1174"/>
      <c r="J60" s="1175"/>
      <c r="K60" s="89" t="s">
        <v>585</v>
      </c>
      <c r="L60" s="90" t="s">
        <v>585</v>
      </c>
      <c r="M60" s="90" t="s">
        <v>585</v>
      </c>
      <c r="N60" s="90" t="s">
        <v>585</v>
      </c>
      <c r="O60" s="91" t="s">
        <v>585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mcUn0fT9aCc7pg4PExzXBHaefnoxnINThLQuxMv/AFCI75kJB/hEeDEGi1+xt9ela26fOGit0CX1nPl1GYTA==" saltValue="5vR7J+DySV6e6ayDzWflu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96" t="s">
        <v>32</v>
      </c>
      <c r="C41" s="1197"/>
      <c r="D41" s="105"/>
      <c r="E41" s="1198" t="s">
        <v>33</v>
      </c>
      <c r="F41" s="1198"/>
      <c r="G41" s="1198"/>
      <c r="H41" s="1199"/>
      <c r="I41" s="355">
        <v>56500</v>
      </c>
      <c r="J41" s="356">
        <v>61947</v>
      </c>
      <c r="K41" s="356">
        <v>62070</v>
      </c>
      <c r="L41" s="356">
        <v>61639</v>
      </c>
      <c r="M41" s="357">
        <v>60566</v>
      </c>
    </row>
    <row r="42" spans="2:13" ht="27.75" customHeight="1" x14ac:dyDescent="0.15">
      <c r="B42" s="1186"/>
      <c r="C42" s="1187"/>
      <c r="D42" s="106"/>
      <c r="E42" s="1190" t="s">
        <v>34</v>
      </c>
      <c r="F42" s="1190"/>
      <c r="G42" s="1190"/>
      <c r="H42" s="1191"/>
      <c r="I42" s="358" t="s">
        <v>521</v>
      </c>
      <c r="J42" s="359" t="s">
        <v>521</v>
      </c>
      <c r="K42" s="359">
        <v>1</v>
      </c>
      <c r="L42" s="359">
        <v>0</v>
      </c>
      <c r="M42" s="360" t="s">
        <v>521</v>
      </c>
    </row>
    <row r="43" spans="2:13" ht="27.75" customHeight="1" x14ac:dyDescent="0.15">
      <c r="B43" s="1186"/>
      <c r="C43" s="1187"/>
      <c r="D43" s="106"/>
      <c r="E43" s="1190" t="s">
        <v>35</v>
      </c>
      <c r="F43" s="1190"/>
      <c r="G43" s="1190"/>
      <c r="H43" s="1191"/>
      <c r="I43" s="358">
        <v>18596</v>
      </c>
      <c r="J43" s="359">
        <v>18326</v>
      </c>
      <c r="K43" s="359">
        <v>18065</v>
      </c>
      <c r="L43" s="359">
        <v>16067</v>
      </c>
      <c r="M43" s="360">
        <v>14822</v>
      </c>
    </row>
    <row r="44" spans="2:13" ht="27.75" customHeight="1" x14ac:dyDescent="0.15">
      <c r="B44" s="1186"/>
      <c r="C44" s="1187"/>
      <c r="D44" s="106"/>
      <c r="E44" s="1190" t="s">
        <v>36</v>
      </c>
      <c r="F44" s="1190"/>
      <c r="G44" s="1190"/>
      <c r="H44" s="1191"/>
      <c r="I44" s="358" t="s">
        <v>521</v>
      </c>
      <c r="J44" s="359" t="s">
        <v>521</v>
      </c>
      <c r="K44" s="359" t="s">
        <v>521</v>
      </c>
      <c r="L44" s="359" t="s">
        <v>521</v>
      </c>
      <c r="M44" s="360" t="s">
        <v>521</v>
      </c>
    </row>
    <row r="45" spans="2:13" ht="27.75" customHeight="1" x14ac:dyDescent="0.15">
      <c r="B45" s="1186"/>
      <c r="C45" s="1187"/>
      <c r="D45" s="106"/>
      <c r="E45" s="1190" t="s">
        <v>37</v>
      </c>
      <c r="F45" s="1190"/>
      <c r="G45" s="1190"/>
      <c r="H45" s="1191"/>
      <c r="I45" s="358">
        <v>6491</v>
      </c>
      <c r="J45" s="359">
        <v>6411</v>
      </c>
      <c r="K45" s="359">
        <v>6774</v>
      </c>
      <c r="L45" s="359">
        <v>6452</v>
      </c>
      <c r="M45" s="360">
        <v>6434</v>
      </c>
    </row>
    <row r="46" spans="2:13" ht="27.75" customHeight="1" x14ac:dyDescent="0.15">
      <c r="B46" s="1186"/>
      <c r="C46" s="1187"/>
      <c r="D46" s="107"/>
      <c r="E46" s="1190" t="s">
        <v>38</v>
      </c>
      <c r="F46" s="1190"/>
      <c r="G46" s="1190"/>
      <c r="H46" s="1191"/>
      <c r="I46" s="358">
        <v>21</v>
      </c>
      <c r="J46" s="359">
        <v>21</v>
      </c>
      <c r="K46" s="359">
        <v>21</v>
      </c>
      <c r="L46" s="359">
        <v>21</v>
      </c>
      <c r="M46" s="360">
        <v>21</v>
      </c>
    </row>
    <row r="47" spans="2:13" ht="27.75" customHeight="1" x14ac:dyDescent="0.15">
      <c r="B47" s="1186"/>
      <c r="C47" s="1187"/>
      <c r="D47" s="108"/>
      <c r="E47" s="1200" t="s">
        <v>39</v>
      </c>
      <c r="F47" s="1201"/>
      <c r="G47" s="1201"/>
      <c r="H47" s="1202"/>
      <c r="I47" s="358" t="s">
        <v>521</v>
      </c>
      <c r="J47" s="359" t="s">
        <v>521</v>
      </c>
      <c r="K47" s="359" t="s">
        <v>521</v>
      </c>
      <c r="L47" s="359" t="s">
        <v>521</v>
      </c>
      <c r="M47" s="360" t="s">
        <v>521</v>
      </c>
    </row>
    <row r="48" spans="2:13" ht="27.75" customHeight="1" x14ac:dyDescent="0.15">
      <c r="B48" s="1186"/>
      <c r="C48" s="1187"/>
      <c r="D48" s="106"/>
      <c r="E48" s="1190" t="s">
        <v>40</v>
      </c>
      <c r="F48" s="1190"/>
      <c r="G48" s="1190"/>
      <c r="H48" s="1191"/>
      <c r="I48" s="358" t="s">
        <v>521</v>
      </c>
      <c r="J48" s="359" t="s">
        <v>521</v>
      </c>
      <c r="K48" s="359" t="s">
        <v>521</v>
      </c>
      <c r="L48" s="359" t="s">
        <v>521</v>
      </c>
      <c r="M48" s="360" t="s">
        <v>521</v>
      </c>
    </row>
    <row r="49" spans="2:13" ht="27.75" customHeight="1" x14ac:dyDescent="0.15">
      <c r="B49" s="1188"/>
      <c r="C49" s="1189"/>
      <c r="D49" s="106"/>
      <c r="E49" s="1190" t="s">
        <v>41</v>
      </c>
      <c r="F49" s="1190"/>
      <c r="G49" s="1190"/>
      <c r="H49" s="1191"/>
      <c r="I49" s="358" t="s">
        <v>521</v>
      </c>
      <c r="J49" s="359" t="s">
        <v>521</v>
      </c>
      <c r="K49" s="359" t="s">
        <v>521</v>
      </c>
      <c r="L49" s="359" t="s">
        <v>521</v>
      </c>
      <c r="M49" s="360" t="s">
        <v>521</v>
      </c>
    </row>
    <row r="50" spans="2:13" ht="27.75" customHeight="1" x14ac:dyDescent="0.15">
      <c r="B50" s="1184" t="s">
        <v>42</v>
      </c>
      <c r="C50" s="1185"/>
      <c r="D50" s="109"/>
      <c r="E50" s="1190" t="s">
        <v>43</v>
      </c>
      <c r="F50" s="1190"/>
      <c r="G50" s="1190"/>
      <c r="H50" s="1191"/>
      <c r="I50" s="358">
        <v>10036</v>
      </c>
      <c r="J50" s="359">
        <v>10196</v>
      </c>
      <c r="K50" s="359">
        <v>10263</v>
      </c>
      <c r="L50" s="359">
        <v>12629</v>
      </c>
      <c r="M50" s="360">
        <v>12708</v>
      </c>
    </row>
    <row r="51" spans="2:13" ht="27.75" customHeight="1" x14ac:dyDescent="0.15">
      <c r="B51" s="1186"/>
      <c r="C51" s="1187"/>
      <c r="D51" s="106"/>
      <c r="E51" s="1190" t="s">
        <v>44</v>
      </c>
      <c r="F51" s="1190"/>
      <c r="G51" s="1190"/>
      <c r="H51" s="1191"/>
      <c r="I51" s="358">
        <v>974</v>
      </c>
      <c r="J51" s="359">
        <v>1278</v>
      </c>
      <c r="K51" s="359">
        <v>2359</v>
      </c>
      <c r="L51" s="359">
        <v>2205</v>
      </c>
      <c r="M51" s="360">
        <v>2072</v>
      </c>
    </row>
    <row r="52" spans="2:13" ht="27.75" customHeight="1" x14ac:dyDescent="0.15">
      <c r="B52" s="1188"/>
      <c r="C52" s="1189"/>
      <c r="D52" s="106"/>
      <c r="E52" s="1190" t="s">
        <v>45</v>
      </c>
      <c r="F52" s="1190"/>
      <c r="G52" s="1190"/>
      <c r="H52" s="1191"/>
      <c r="I52" s="358">
        <v>53591</v>
      </c>
      <c r="J52" s="359">
        <v>56156</v>
      </c>
      <c r="K52" s="359">
        <v>55795</v>
      </c>
      <c r="L52" s="359">
        <v>55525</v>
      </c>
      <c r="M52" s="360">
        <v>54558</v>
      </c>
    </row>
    <row r="53" spans="2:13" ht="27.75" customHeight="1" thickBot="1" x14ac:dyDescent="0.2">
      <c r="B53" s="1192" t="s">
        <v>46</v>
      </c>
      <c r="C53" s="1193"/>
      <c r="D53" s="110"/>
      <c r="E53" s="1194" t="s">
        <v>47</v>
      </c>
      <c r="F53" s="1194"/>
      <c r="G53" s="1194"/>
      <c r="H53" s="1195"/>
      <c r="I53" s="361">
        <v>17007</v>
      </c>
      <c r="J53" s="362">
        <v>19076</v>
      </c>
      <c r="K53" s="362">
        <v>18514</v>
      </c>
      <c r="L53" s="362">
        <v>13820</v>
      </c>
      <c r="M53" s="363">
        <v>12506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11wSE68YNl5QeOljssHu925jrp9hEzoaW8NJPTe5AM1aTrWIrhK55puNwlaFMDejsLL9pYVO2nhEjSSFjZO/bg==" saltValue="VMpZSOtcUYJOcFZP8FD8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125" style="1" customWidth="1"/>
    <col min="2" max="2" width="16.375" style="1" customWidth="1"/>
    <col min="3" max="5" width="26.125" style="1" customWidth="1"/>
    <col min="6" max="8" width="24.1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50</v>
      </c>
      <c r="D55" s="1211"/>
      <c r="E55" s="1212"/>
      <c r="F55" s="122">
        <v>4556</v>
      </c>
      <c r="G55" s="122">
        <v>5645</v>
      </c>
      <c r="H55" s="123">
        <v>5647</v>
      </c>
    </row>
    <row r="56" spans="2:8" ht="52.5" customHeight="1" x14ac:dyDescent="0.15">
      <c r="B56" s="124"/>
      <c r="C56" s="1213" t="s">
        <v>51</v>
      </c>
      <c r="D56" s="1213"/>
      <c r="E56" s="1214"/>
      <c r="F56" s="125">
        <v>2102</v>
      </c>
      <c r="G56" s="125">
        <v>3314</v>
      </c>
      <c r="H56" s="126">
        <v>3186</v>
      </c>
    </row>
    <row r="57" spans="2:8" ht="53.25" customHeight="1" x14ac:dyDescent="0.15">
      <c r="B57" s="124"/>
      <c r="C57" s="1215" t="s">
        <v>52</v>
      </c>
      <c r="D57" s="1215"/>
      <c r="E57" s="1216"/>
      <c r="F57" s="127">
        <v>4544</v>
      </c>
      <c r="G57" s="127">
        <v>4495</v>
      </c>
      <c r="H57" s="128">
        <v>5033</v>
      </c>
    </row>
    <row r="58" spans="2:8" ht="45.75" customHeight="1" x14ac:dyDescent="0.15">
      <c r="B58" s="129"/>
      <c r="C58" s="1203" t="s">
        <v>595</v>
      </c>
      <c r="D58" s="1204"/>
      <c r="E58" s="1205"/>
      <c r="F58" s="130">
        <v>3513</v>
      </c>
      <c r="G58" s="130">
        <v>3516</v>
      </c>
      <c r="H58" s="131">
        <v>3517</v>
      </c>
    </row>
    <row r="59" spans="2:8" ht="45.75" customHeight="1" x14ac:dyDescent="0.15">
      <c r="B59" s="129"/>
      <c r="C59" s="1203" t="s">
        <v>596</v>
      </c>
      <c r="D59" s="1204"/>
      <c r="E59" s="1205"/>
      <c r="F59" s="130" t="s">
        <v>585</v>
      </c>
      <c r="G59" s="130" t="s">
        <v>585</v>
      </c>
      <c r="H59" s="131">
        <v>600</v>
      </c>
    </row>
    <row r="60" spans="2:8" ht="45.75" customHeight="1" x14ac:dyDescent="0.15">
      <c r="B60" s="129"/>
      <c r="C60" s="1203" t="s">
        <v>597</v>
      </c>
      <c r="D60" s="1204"/>
      <c r="E60" s="1205"/>
      <c r="F60" s="130">
        <v>387</v>
      </c>
      <c r="G60" s="130">
        <v>373</v>
      </c>
      <c r="H60" s="131">
        <v>357</v>
      </c>
    </row>
    <row r="61" spans="2:8" ht="45.75" customHeight="1" x14ac:dyDescent="0.15">
      <c r="B61" s="129"/>
      <c r="C61" s="1203" t="s">
        <v>598</v>
      </c>
      <c r="D61" s="1204"/>
      <c r="E61" s="1205"/>
      <c r="F61" s="130">
        <v>80</v>
      </c>
      <c r="G61" s="130">
        <v>111</v>
      </c>
      <c r="H61" s="131">
        <v>135</v>
      </c>
    </row>
    <row r="62" spans="2:8" ht="45.75" customHeight="1" thickBot="1" x14ac:dyDescent="0.2">
      <c r="B62" s="132"/>
      <c r="C62" s="1206" t="s">
        <v>599</v>
      </c>
      <c r="D62" s="1207"/>
      <c r="E62" s="1208"/>
      <c r="F62" s="133">
        <v>131</v>
      </c>
      <c r="G62" s="133">
        <v>128</v>
      </c>
      <c r="H62" s="134">
        <v>124</v>
      </c>
    </row>
    <row r="63" spans="2:8" ht="52.5" customHeight="1" thickBot="1" x14ac:dyDescent="0.2">
      <c r="B63" s="135"/>
      <c r="C63" s="1209" t="s">
        <v>53</v>
      </c>
      <c r="D63" s="1209"/>
      <c r="E63" s="1210"/>
      <c r="F63" s="136">
        <v>11202</v>
      </c>
      <c r="G63" s="136">
        <v>13455</v>
      </c>
      <c r="H63" s="137">
        <v>13865</v>
      </c>
    </row>
    <row r="64" spans="2:8" x14ac:dyDescent="0.15"/>
  </sheetData>
  <sheetProtection algorithmName="SHA-512" hashValue="gPV6tnluPDBZ0ymlrh8zH7RV6uCxyOBzb53hIJuGQTrzDG111Q/OtrsHPKgIhHbdhIaCudE7aObF4JsQ1ga+oA==" saltValue="tevGS26bQo5yJ09hnpUm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559</v>
      </c>
      <c r="G2" s="151"/>
      <c r="H2" s="152"/>
    </row>
    <row r="3" spans="1:8" x14ac:dyDescent="0.15">
      <c r="A3" s="148" t="s">
        <v>552</v>
      </c>
      <c r="B3" s="153"/>
      <c r="C3" s="154"/>
      <c r="D3" s="155">
        <v>76834</v>
      </c>
      <c r="E3" s="156"/>
      <c r="F3" s="157">
        <v>66863</v>
      </c>
      <c r="G3" s="158"/>
      <c r="H3" s="159"/>
    </row>
    <row r="4" spans="1:8" x14ac:dyDescent="0.15">
      <c r="A4" s="160"/>
      <c r="B4" s="161"/>
      <c r="C4" s="162"/>
      <c r="D4" s="163">
        <v>35681</v>
      </c>
      <c r="E4" s="164"/>
      <c r="F4" s="165">
        <v>32770</v>
      </c>
      <c r="G4" s="166"/>
      <c r="H4" s="167"/>
    </row>
    <row r="5" spans="1:8" x14ac:dyDescent="0.15">
      <c r="A5" s="148" t="s">
        <v>554</v>
      </c>
      <c r="B5" s="153"/>
      <c r="C5" s="154"/>
      <c r="D5" s="155">
        <v>102830</v>
      </c>
      <c r="E5" s="156"/>
      <c r="F5" s="157">
        <v>72051</v>
      </c>
      <c r="G5" s="158"/>
      <c r="H5" s="159"/>
    </row>
    <row r="6" spans="1:8" x14ac:dyDescent="0.15">
      <c r="A6" s="160"/>
      <c r="B6" s="161"/>
      <c r="C6" s="162"/>
      <c r="D6" s="163">
        <v>29934</v>
      </c>
      <c r="E6" s="164"/>
      <c r="F6" s="165">
        <v>34140</v>
      </c>
      <c r="G6" s="166"/>
      <c r="H6" s="167"/>
    </row>
    <row r="7" spans="1:8" x14ac:dyDescent="0.15">
      <c r="A7" s="148" t="s">
        <v>555</v>
      </c>
      <c r="B7" s="153"/>
      <c r="C7" s="154"/>
      <c r="D7" s="155">
        <v>50790</v>
      </c>
      <c r="E7" s="156"/>
      <c r="F7" s="157">
        <v>72756</v>
      </c>
      <c r="G7" s="158"/>
      <c r="H7" s="159"/>
    </row>
    <row r="8" spans="1:8" x14ac:dyDescent="0.15">
      <c r="A8" s="160"/>
      <c r="B8" s="161"/>
      <c r="C8" s="162"/>
      <c r="D8" s="163">
        <v>21100</v>
      </c>
      <c r="E8" s="164"/>
      <c r="F8" s="165">
        <v>32117</v>
      </c>
      <c r="G8" s="166"/>
      <c r="H8" s="167"/>
    </row>
    <row r="9" spans="1:8" x14ac:dyDescent="0.15">
      <c r="A9" s="148" t="s">
        <v>556</v>
      </c>
      <c r="B9" s="153"/>
      <c r="C9" s="154"/>
      <c r="D9" s="155">
        <v>48307</v>
      </c>
      <c r="E9" s="156"/>
      <c r="F9" s="157">
        <v>49217</v>
      </c>
      <c r="G9" s="158"/>
      <c r="H9" s="159"/>
    </row>
    <row r="10" spans="1:8" x14ac:dyDescent="0.15">
      <c r="A10" s="160"/>
      <c r="B10" s="161"/>
      <c r="C10" s="162"/>
      <c r="D10" s="163">
        <v>18130</v>
      </c>
      <c r="E10" s="164"/>
      <c r="F10" s="165">
        <v>27232</v>
      </c>
      <c r="G10" s="166"/>
      <c r="H10" s="167"/>
    </row>
    <row r="11" spans="1:8" x14ac:dyDescent="0.15">
      <c r="A11" s="148" t="s">
        <v>557</v>
      </c>
      <c r="B11" s="153"/>
      <c r="C11" s="154"/>
      <c r="D11" s="155">
        <v>75809</v>
      </c>
      <c r="E11" s="156"/>
      <c r="F11" s="157">
        <v>49211</v>
      </c>
      <c r="G11" s="158"/>
      <c r="H11" s="159"/>
    </row>
    <row r="12" spans="1:8" x14ac:dyDescent="0.15">
      <c r="A12" s="160"/>
      <c r="B12" s="161"/>
      <c r="C12" s="168"/>
      <c r="D12" s="163">
        <v>20006</v>
      </c>
      <c r="E12" s="164"/>
      <c r="F12" s="165">
        <v>28367</v>
      </c>
      <c r="G12" s="166"/>
      <c r="H12" s="167"/>
    </row>
    <row r="13" spans="1:8" x14ac:dyDescent="0.15">
      <c r="A13" s="148"/>
      <c r="B13" s="153"/>
      <c r="C13" s="169"/>
      <c r="D13" s="170">
        <v>70914</v>
      </c>
      <c r="E13" s="171"/>
      <c r="F13" s="172">
        <v>62020</v>
      </c>
      <c r="G13" s="173"/>
      <c r="H13" s="159"/>
    </row>
    <row r="14" spans="1:8" x14ac:dyDescent="0.15">
      <c r="A14" s="160"/>
      <c r="B14" s="161"/>
      <c r="C14" s="162"/>
      <c r="D14" s="163">
        <v>24970</v>
      </c>
      <c r="E14" s="164"/>
      <c r="F14" s="165">
        <v>30925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9.08</v>
      </c>
      <c r="C19" s="174">
        <f>ROUND(VALUE(SUBSTITUTE(実質収支比率等に係る経年分析!G$48,"▲","-")),2)</f>
        <v>8.7899999999999991</v>
      </c>
      <c r="D19" s="174">
        <f>ROUND(VALUE(SUBSTITUTE(実質収支比率等に係る経年分析!H$48,"▲","-")),2)</f>
        <v>10.99</v>
      </c>
      <c r="E19" s="174">
        <f>ROUND(VALUE(SUBSTITUTE(実質収支比率等に係る経年分析!I$48,"▲","-")),2)</f>
        <v>12.9</v>
      </c>
      <c r="F19" s="174">
        <f>ROUND(VALUE(SUBSTITUTE(実質収支比率等に係る経年分析!J$48,"▲","-")),2)</f>
        <v>13.84</v>
      </c>
    </row>
    <row r="20" spans="1:11" x14ac:dyDescent="0.15">
      <c r="A20" s="174" t="s">
        <v>57</v>
      </c>
      <c r="B20" s="174">
        <f>ROUND(VALUE(SUBSTITUTE(実質収支比率等に係る経年分析!F$47,"▲","-")),2)</f>
        <v>18.559999999999999</v>
      </c>
      <c r="C20" s="174">
        <f>ROUND(VALUE(SUBSTITUTE(実質収支比率等に係る経年分析!G$47,"▲","-")),2)</f>
        <v>18.64</v>
      </c>
      <c r="D20" s="174">
        <f>ROUND(VALUE(SUBSTITUTE(実質収支比率等に係る経年分析!H$47,"▲","-")),2)</f>
        <v>16.38</v>
      </c>
      <c r="E20" s="174">
        <f>ROUND(VALUE(SUBSTITUTE(実質収支比率等に係る経年分析!I$47,"▲","-")),2)</f>
        <v>19.170000000000002</v>
      </c>
      <c r="F20" s="174">
        <f>ROUND(VALUE(SUBSTITUTE(実質収支比率等に係る経年分析!J$47,"▲","-")),2)</f>
        <v>19.55</v>
      </c>
    </row>
    <row r="21" spans="1:11" x14ac:dyDescent="0.15">
      <c r="A21" s="174" t="s">
        <v>58</v>
      </c>
      <c r="B21" s="174">
        <f>IF(ISNUMBER(VALUE(SUBSTITUTE(実質収支比率等に係る経年分析!F$49,"▲","-"))),ROUND(VALUE(SUBSTITUTE(実質収支比率等に係る経年分析!F$49,"▲","-")),2),NA())</f>
        <v>-0.81</v>
      </c>
      <c r="C21" s="174">
        <f>IF(ISNUMBER(VALUE(SUBSTITUTE(実質収支比率等に係る経年分析!G$49,"▲","-"))),ROUND(VALUE(SUBSTITUTE(実質収支比率等に係る経年分析!G$49,"▲","-")),2),NA())</f>
        <v>-0.37</v>
      </c>
      <c r="D21" s="174">
        <f>IF(ISNUMBER(VALUE(SUBSTITUTE(実質収支比率等に係る経年分析!H$49,"▲","-"))),ROUND(VALUE(SUBSTITUTE(実質収支比率等に係る経年分析!H$49,"▲","-")),2),NA())</f>
        <v>0.64</v>
      </c>
      <c r="E21" s="174">
        <f>IF(ISNUMBER(VALUE(SUBSTITUTE(実質収支比率等に係る経年分析!I$49,"▲","-"))),ROUND(VALUE(SUBSTITUTE(実質収支比率等に係る経年分析!I$49,"▲","-")),2),NA())</f>
        <v>6.22</v>
      </c>
      <c r="F21" s="174">
        <f>IF(ISNUMBER(VALUE(SUBSTITUTE(実質収支比率等に係る経年分析!J$49,"▲","-"))),ROUND(VALUE(SUBSTITUTE(実質収支比率等に係る経年分析!J$49,"▲","-")),2),NA())</f>
        <v>0.69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0.74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1.1399999999999999</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病院事業会計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15">
      <c r="A30" s="175" t="str">
        <f>IF(連結実質赤字比率に係る赤字・黒字の構成分析!C$40="",NA(),連結実質赤字比率に係る赤字・黒字の構成分析!C$40)</f>
        <v>畑地かん水事業特別会計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1.44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0.28999999999999998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15">
      <c r="A32" s="175" t="str">
        <f>IF(連結実質赤字比率に係る赤字・黒字の構成分析!C$38="",NA(),連結実質赤字比率に係る赤字・黒字の構成分析!C$38)</f>
        <v>後期高齢者医療保険特別会計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x14ac:dyDescent="0.15">
      <c r="A33" s="175" t="str">
        <f>IF(連結実質赤字比率に係る赤字・黒字の構成分析!C$37="",NA(),連結実質赤字比率に係る赤字・黒字の構成分析!C$37)</f>
        <v>公共下水道事業会計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#VALUE!</v>
      </c>
      <c r="G34" s="175" t="e">
        <f>IF(ROUND(VALUE(SUBSTITUTE(連結実質赤字比率に係る赤字・黒字の構成分析!H$36,"▲", "-")), 2) &gt;= 0, ABS(ROUND(VALUE(SUBSTITUTE(連結実質赤字比率に係る赤字・黒字の構成分析!H$36,"▲", "-")), 2)), NA())</f>
        <v>#VALUE!</v>
      </c>
      <c r="H34" s="175" t="e">
        <f>IF(ROUND(VALUE(SUBSTITUTE(連結実質赤字比率に係る赤字・黒字の構成分析!I$36,"▲", "-")), 2) &lt; 0, ABS(ROUND(VALUE(SUBSTITUTE(連結実質赤字比率に係る赤字・黒字の構成分析!I$36,"▲", "-")), 2)), NA())</f>
        <v>#VALUE!</v>
      </c>
      <c r="I34" s="175" t="e">
        <f>IF(ROUND(VALUE(SUBSTITUTE(連結実質赤字比率に係る赤字・黒字の構成分析!I$36,"▲", "-")), 2) &gt;= 0, ABS(ROUND(VALUE(SUBSTITUTE(連結実質赤字比率に係る赤字・黒字の構成分析!I$36,"▲", "-")), 2)), NA())</f>
        <v>#VALUE!</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5.74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5.95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5.76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5.31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9.0299999999999994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8.74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12.85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13.79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4225</v>
      </c>
      <c r="E42" s="176"/>
      <c r="F42" s="176"/>
      <c r="G42" s="176">
        <f>'実質公債費比率（分子）の構造'!L$52</f>
        <v>4211</v>
      </c>
      <c r="H42" s="176"/>
      <c r="I42" s="176"/>
      <c r="J42" s="176">
        <f>'実質公債費比率（分子）の構造'!M$52</f>
        <v>4391</v>
      </c>
      <c r="K42" s="176"/>
      <c r="L42" s="176"/>
      <c r="M42" s="176">
        <f>'実質公債費比率（分子）の構造'!N$52</f>
        <v>4571</v>
      </c>
      <c r="N42" s="176"/>
      <c r="O42" s="176"/>
      <c r="P42" s="176">
        <f>'実質公債費比率（分子）の構造'!O$52</f>
        <v>4773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9</v>
      </c>
      <c r="C44" s="176"/>
      <c r="D44" s="176"/>
      <c r="E44" s="176">
        <f>'実質公債費比率（分子）の構造'!L$50</f>
        <v>30</v>
      </c>
      <c r="F44" s="176"/>
      <c r="G44" s="176"/>
      <c r="H44" s="176">
        <f>'実質公債費比率（分子）の構造'!M$50</f>
        <v>38</v>
      </c>
      <c r="I44" s="176"/>
      <c r="J44" s="176"/>
      <c r="K44" s="176">
        <f>'実質公債費比率（分子）の構造'!N$50</f>
        <v>38</v>
      </c>
      <c r="L44" s="176"/>
      <c r="M44" s="176"/>
      <c r="N44" s="176">
        <f>'実質公債費比率（分子）の構造'!O$50</f>
        <v>38</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1597</v>
      </c>
      <c r="C46" s="176"/>
      <c r="D46" s="176"/>
      <c r="E46" s="176">
        <f>'実質公債費比率（分子）の構造'!L$48</f>
        <v>1465</v>
      </c>
      <c r="F46" s="176"/>
      <c r="G46" s="176"/>
      <c r="H46" s="176">
        <f>'実質公債費比率（分子）の構造'!M$48</f>
        <v>1580</v>
      </c>
      <c r="I46" s="176"/>
      <c r="J46" s="176"/>
      <c r="K46" s="176">
        <f>'実質公債費比率（分子）の構造'!N$48</f>
        <v>1428</v>
      </c>
      <c r="L46" s="176"/>
      <c r="M46" s="176"/>
      <c r="N46" s="176">
        <f>'実質公債費比率（分子）の構造'!O$48</f>
        <v>1445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4135</v>
      </c>
      <c r="C49" s="176"/>
      <c r="D49" s="176"/>
      <c r="E49" s="176">
        <f>'実質公債費比率（分子）の構造'!L$45</f>
        <v>4126</v>
      </c>
      <c r="F49" s="176"/>
      <c r="G49" s="176"/>
      <c r="H49" s="176">
        <f>'実質公債費比率（分子）の構造'!M$45</f>
        <v>4418</v>
      </c>
      <c r="I49" s="176"/>
      <c r="J49" s="176"/>
      <c r="K49" s="176">
        <f>'実質公債費比率（分子）の構造'!N$45</f>
        <v>4780</v>
      </c>
      <c r="L49" s="176"/>
      <c r="M49" s="176"/>
      <c r="N49" s="176">
        <f>'実質公債費比率（分子）の構造'!O$45</f>
        <v>5206</v>
      </c>
      <c r="O49" s="176"/>
      <c r="P49" s="176"/>
    </row>
    <row r="50" spans="1:16" x14ac:dyDescent="0.15">
      <c r="A50" s="176" t="s">
        <v>73</v>
      </c>
      <c r="B50" s="176" t="e">
        <f>NA()</f>
        <v>#N/A</v>
      </c>
      <c r="C50" s="176">
        <f>IF(ISNUMBER('実質公債費比率（分子）の構造'!K$53),'実質公債費比率（分子）の構造'!K$53,NA())</f>
        <v>1516</v>
      </c>
      <c r="D50" s="176" t="e">
        <f>NA()</f>
        <v>#N/A</v>
      </c>
      <c r="E50" s="176" t="e">
        <f>NA()</f>
        <v>#N/A</v>
      </c>
      <c r="F50" s="176">
        <f>IF(ISNUMBER('実質公債費比率（分子）の構造'!L$53),'実質公債費比率（分子）の構造'!L$53,NA())</f>
        <v>1410</v>
      </c>
      <c r="G50" s="176" t="e">
        <f>NA()</f>
        <v>#N/A</v>
      </c>
      <c r="H50" s="176" t="e">
        <f>NA()</f>
        <v>#N/A</v>
      </c>
      <c r="I50" s="176">
        <f>IF(ISNUMBER('実質公債費比率（分子）の構造'!M$53),'実質公債費比率（分子）の構造'!M$53,NA())</f>
        <v>1645</v>
      </c>
      <c r="J50" s="176" t="e">
        <f>NA()</f>
        <v>#N/A</v>
      </c>
      <c r="K50" s="176" t="e">
        <f>NA()</f>
        <v>#N/A</v>
      </c>
      <c r="L50" s="176">
        <f>IF(ISNUMBER('実質公債費比率（分子）の構造'!N$53),'実質公債費比率（分子）の構造'!N$53,NA())</f>
        <v>1675</v>
      </c>
      <c r="M50" s="176" t="e">
        <f>NA()</f>
        <v>#N/A</v>
      </c>
      <c r="N50" s="176" t="e">
        <f>NA()</f>
        <v>#N/A</v>
      </c>
      <c r="O50" s="176">
        <f>IF(ISNUMBER('実質公債費比率（分子）の構造'!O$53),'実質公債費比率（分子）の構造'!O$53,NA())</f>
        <v>1916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53591</v>
      </c>
      <c r="E56" s="175"/>
      <c r="F56" s="175"/>
      <c r="G56" s="175">
        <f>'将来負担比率（分子）の構造'!J$52</f>
        <v>56156</v>
      </c>
      <c r="H56" s="175"/>
      <c r="I56" s="175"/>
      <c r="J56" s="175">
        <f>'将来負担比率（分子）の構造'!K$52</f>
        <v>55795</v>
      </c>
      <c r="K56" s="175"/>
      <c r="L56" s="175"/>
      <c r="M56" s="175">
        <f>'将来負担比率（分子）の構造'!L$52</f>
        <v>55525</v>
      </c>
      <c r="N56" s="175"/>
      <c r="O56" s="175"/>
      <c r="P56" s="175">
        <f>'将来負担比率（分子）の構造'!M$52</f>
        <v>54558</v>
      </c>
    </row>
    <row r="57" spans="1:16" x14ac:dyDescent="0.15">
      <c r="A57" s="175" t="s">
        <v>44</v>
      </c>
      <c r="B57" s="175"/>
      <c r="C57" s="175"/>
      <c r="D57" s="175">
        <f>'将来負担比率（分子）の構造'!I$51</f>
        <v>974</v>
      </c>
      <c r="E57" s="175"/>
      <c r="F57" s="175"/>
      <c r="G57" s="175">
        <f>'将来負担比率（分子）の構造'!J$51</f>
        <v>1278</v>
      </c>
      <c r="H57" s="175"/>
      <c r="I57" s="175"/>
      <c r="J57" s="175">
        <f>'将来負担比率（分子）の構造'!K$51</f>
        <v>2359</v>
      </c>
      <c r="K57" s="175"/>
      <c r="L57" s="175"/>
      <c r="M57" s="175">
        <f>'将来負担比率（分子）の構造'!L$51</f>
        <v>2205</v>
      </c>
      <c r="N57" s="175"/>
      <c r="O57" s="175"/>
      <c r="P57" s="175">
        <f>'将来負担比率（分子）の構造'!M$51</f>
        <v>2072</v>
      </c>
    </row>
    <row r="58" spans="1:16" x14ac:dyDescent="0.15">
      <c r="A58" s="175" t="s">
        <v>43</v>
      </c>
      <c r="B58" s="175"/>
      <c r="C58" s="175"/>
      <c r="D58" s="175">
        <f>'将来負担比率（分子）の構造'!I$50</f>
        <v>10036</v>
      </c>
      <c r="E58" s="175"/>
      <c r="F58" s="175"/>
      <c r="G58" s="175">
        <f>'将来負担比率（分子）の構造'!J$50</f>
        <v>10196</v>
      </c>
      <c r="H58" s="175"/>
      <c r="I58" s="175"/>
      <c r="J58" s="175">
        <f>'将来負担比率（分子）の構造'!K$50</f>
        <v>10263</v>
      </c>
      <c r="K58" s="175"/>
      <c r="L58" s="175"/>
      <c r="M58" s="175">
        <f>'将来負担比率（分子）の構造'!L$50</f>
        <v>12629</v>
      </c>
      <c r="N58" s="175"/>
      <c r="O58" s="175"/>
      <c r="P58" s="175">
        <f>'将来負担比率（分子）の構造'!M$50</f>
        <v>12708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21</v>
      </c>
      <c r="C61" s="175"/>
      <c r="D61" s="175"/>
      <c r="E61" s="175">
        <f>'将来負担比率（分子）の構造'!J$46</f>
        <v>21</v>
      </c>
      <c r="F61" s="175"/>
      <c r="G61" s="175"/>
      <c r="H61" s="175">
        <f>'将来負担比率（分子）の構造'!K$46</f>
        <v>21</v>
      </c>
      <c r="I61" s="175"/>
      <c r="J61" s="175"/>
      <c r="K61" s="175">
        <f>'将来負担比率（分子）の構造'!L$46</f>
        <v>21</v>
      </c>
      <c r="L61" s="175"/>
      <c r="M61" s="175"/>
      <c r="N61" s="175">
        <f>'将来負担比率（分子）の構造'!M$46</f>
        <v>21</v>
      </c>
      <c r="O61" s="175"/>
      <c r="P61" s="175"/>
    </row>
    <row r="62" spans="1:16" x14ac:dyDescent="0.15">
      <c r="A62" s="175" t="s">
        <v>37</v>
      </c>
      <c r="B62" s="175">
        <f>'将来負担比率（分子）の構造'!I$45</f>
        <v>6491</v>
      </c>
      <c r="C62" s="175"/>
      <c r="D62" s="175"/>
      <c r="E62" s="175">
        <f>'将来負担比率（分子）の構造'!J$45</f>
        <v>6411</v>
      </c>
      <c r="F62" s="175"/>
      <c r="G62" s="175"/>
      <c r="H62" s="175">
        <f>'将来負担比率（分子）の構造'!K$45</f>
        <v>6774</v>
      </c>
      <c r="I62" s="175"/>
      <c r="J62" s="175"/>
      <c r="K62" s="175">
        <f>'将来負担比率（分子）の構造'!L$45</f>
        <v>6452</v>
      </c>
      <c r="L62" s="175"/>
      <c r="M62" s="175"/>
      <c r="N62" s="175">
        <f>'将来負担比率（分子）の構造'!M$45</f>
        <v>6434</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18596</v>
      </c>
      <c r="C64" s="175"/>
      <c r="D64" s="175"/>
      <c r="E64" s="175">
        <f>'将来負担比率（分子）の構造'!J$43</f>
        <v>18326</v>
      </c>
      <c r="F64" s="175"/>
      <c r="G64" s="175"/>
      <c r="H64" s="175">
        <f>'将来負担比率（分子）の構造'!K$43</f>
        <v>18065</v>
      </c>
      <c r="I64" s="175"/>
      <c r="J64" s="175"/>
      <c r="K64" s="175">
        <f>'将来負担比率（分子）の構造'!L$43</f>
        <v>16067</v>
      </c>
      <c r="L64" s="175"/>
      <c r="M64" s="175"/>
      <c r="N64" s="175">
        <f>'将来負担比率（分子）の構造'!M$43</f>
        <v>14822</v>
      </c>
      <c r="O64" s="175"/>
      <c r="P64" s="175"/>
    </row>
    <row r="65" spans="1:16" x14ac:dyDescent="0.15">
      <c r="A65" s="175" t="s">
        <v>34</v>
      </c>
      <c r="B65" s="175" t="str">
        <f>'将来負担比率（分子）の構造'!I$42</f>
        <v>-</v>
      </c>
      <c r="C65" s="175"/>
      <c r="D65" s="175"/>
      <c r="E65" s="175" t="str">
        <f>'将来負担比率（分子）の構造'!J$42</f>
        <v>-</v>
      </c>
      <c r="F65" s="175"/>
      <c r="G65" s="175"/>
      <c r="H65" s="175">
        <f>'将来負担比率（分子）の構造'!K$42</f>
        <v>1</v>
      </c>
      <c r="I65" s="175"/>
      <c r="J65" s="175"/>
      <c r="K65" s="175">
        <f>'将来負担比率（分子）の構造'!L$42</f>
        <v>0</v>
      </c>
      <c r="L65" s="175"/>
      <c r="M65" s="175"/>
      <c r="N65" s="175" t="str">
        <f>'将来負担比率（分子）の構造'!M$42</f>
        <v>-</v>
      </c>
      <c r="O65" s="175"/>
      <c r="P65" s="175"/>
    </row>
    <row r="66" spans="1:16" x14ac:dyDescent="0.15">
      <c r="A66" s="175" t="s">
        <v>33</v>
      </c>
      <c r="B66" s="175">
        <f>'将来負担比率（分子）の構造'!I$41</f>
        <v>56500</v>
      </c>
      <c r="C66" s="175"/>
      <c r="D66" s="175"/>
      <c r="E66" s="175">
        <f>'将来負担比率（分子）の構造'!J$41</f>
        <v>61947</v>
      </c>
      <c r="F66" s="175"/>
      <c r="G66" s="175"/>
      <c r="H66" s="175">
        <f>'将来負担比率（分子）の構造'!K$41</f>
        <v>62070</v>
      </c>
      <c r="I66" s="175"/>
      <c r="J66" s="175"/>
      <c r="K66" s="175">
        <f>'将来負担比率（分子）の構造'!L$41</f>
        <v>61639</v>
      </c>
      <c r="L66" s="175"/>
      <c r="M66" s="175"/>
      <c r="N66" s="175">
        <f>'将来負担比率（分子）の構造'!M$41</f>
        <v>60566</v>
      </c>
      <c r="O66" s="175"/>
      <c r="P66" s="175"/>
    </row>
    <row r="67" spans="1:16" x14ac:dyDescent="0.15">
      <c r="A67" s="175" t="s">
        <v>77</v>
      </c>
      <c r="B67" s="175" t="e">
        <f>NA()</f>
        <v>#N/A</v>
      </c>
      <c r="C67" s="175">
        <f>IF(ISNUMBER('将来負担比率（分子）の構造'!I$53), IF('将来負担比率（分子）の構造'!I$53 &lt; 0, 0, '将来負担比率（分子）の構造'!I$53), NA())</f>
        <v>17007</v>
      </c>
      <c r="D67" s="175" t="e">
        <f>NA()</f>
        <v>#N/A</v>
      </c>
      <c r="E67" s="175" t="e">
        <f>NA()</f>
        <v>#N/A</v>
      </c>
      <c r="F67" s="175">
        <f>IF(ISNUMBER('将来負担比率（分子）の構造'!J$53), IF('将来負担比率（分子）の構造'!J$53 &lt; 0, 0, '将来負担比率（分子）の構造'!J$53), NA())</f>
        <v>19076</v>
      </c>
      <c r="G67" s="175" t="e">
        <f>NA()</f>
        <v>#N/A</v>
      </c>
      <c r="H67" s="175" t="e">
        <f>NA()</f>
        <v>#N/A</v>
      </c>
      <c r="I67" s="175">
        <f>IF(ISNUMBER('将来負担比率（分子）の構造'!K$53), IF('将来負担比率（分子）の構造'!K$53 &lt; 0, 0, '将来負担比率（分子）の構造'!K$53), NA())</f>
        <v>18514</v>
      </c>
      <c r="J67" s="175" t="e">
        <f>NA()</f>
        <v>#N/A</v>
      </c>
      <c r="K67" s="175" t="e">
        <f>NA()</f>
        <v>#N/A</v>
      </c>
      <c r="L67" s="175">
        <f>IF(ISNUMBER('将来負担比率（分子）の構造'!L$53), IF('将来負担比率（分子）の構造'!L$53 &lt; 0, 0, '将来負担比率（分子）の構造'!L$53), NA())</f>
        <v>13820</v>
      </c>
      <c r="M67" s="175" t="e">
        <f>NA()</f>
        <v>#N/A</v>
      </c>
      <c r="N67" s="175" t="e">
        <f>NA()</f>
        <v>#N/A</v>
      </c>
      <c r="O67" s="175">
        <f>IF(ISNUMBER('将来負担比率（分子）の構造'!M$53), IF('将来負担比率（分子）の構造'!M$53 &lt; 0, 0, '将来負担比率（分子）の構造'!M$53), NA())</f>
        <v>12506</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4556</v>
      </c>
      <c r="C72" s="179">
        <f>基金残高に係る経年分析!G55</f>
        <v>5645</v>
      </c>
      <c r="D72" s="179">
        <f>基金残高に係る経年分析!H55</f>
        <v>5647</v>
      </c>
    </row>
    <row r="73" spans="1:16" x14ac:dyDescent="0.15">
      <c r="A73" s="178" t="s">
        <v>80</v>
      </c>
      <c r="B73" s="179">
        <f>基金残高に係る経年分析!F56</f>
        <v>2102</v>
      </c>
      <c r="C73" s="179">
        <f>基金残高に係る経年分析!G56</f>
        <v>3314</v>
      </c>
      <c r="D73" s="179">
        <f>基金残高に係る経年分析!H56</f>
        <v>3186</v>
      </c>
    </row>
    <row r="74" spans="1:16" x14ac:dyDescent="0.15">
      <c r="A74" s="178" t="s">
        <v>81</v>
      </c>
      <c r="B74" s="179">
        <f>基金残高に係る経年分析!F57</f>
        <v>4544</v>
      </c>
      <c r="C74" s="179">
        <f>基金残高に係る経年分析!G57</f>
        <v>4495</v>
      </c>
      <c r="D74" s="179">
        <f>基金残高に係る経年分析!H57</f>
        <v>5033</v>
      </c>
    </row>
  </sheetData>
  <sheetProtection algorithmName="SHA-512" hashValue="2mYyNv7tMeEVmLlyPxalCh6/G4BLDcjZQ4btt6PxOSZHNPaW2iSc/hXSxEQr6Vcy2sgFLmx54dxhtz0ot/vQJw==" saltValue="gDzsoErIK2yDzw1UkGxq8g==" spinCount="100000"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228</v>
      </c>
      <c r="C5" s="680"/>
      <c r="D5" s="680"/>
      <c r="E5" s="680"/>
      <c r="F5" s="680"/>
      <c r="G5" s="680"/>
      <c r="H5" s="680"/>
      <c r="I5" s="680"/>
      <c r="J5" s="680"/>
      <c r="K5" s="680"/>
      <c r="L5" s="680"/>
      <c r="M5" s="680"/>
      <c r="N5" s="680"/>
      <c r="O5" s="680"/>
      <c r="P5" s="680"/>
      <c r="Q5" s="681"/>
      <c r="R5" s="676">
        <v>15894260</v>
      </c>
      <c r="S5" s="677"/>
      <c r="T5" s="677"/>
      <c r="U5" s="677"/>
      <c r="V5" s="677"/>
      <c r="W5" s="677"/>
      <c r="X5" s="677"/>
      <c r="Y5" s="702"/>
      <c r="Z5" s="715">
        <v>26.7</v>
      </c>
      <c r="AA5" s="715"/>
      <c r="AB5" s="715"/>
      <c r="AC5" s="715"/>
      <c r="AD5" s="716">
        <v>15894260</v>
      </c>
      <c r="AE5" s="716"/>
      <c r="AF5" s="716"/>
      <c r="AG5" s="716"/>
      <c r="AH5" s="716"/>
      <c r="AI5" s="716"/>
      <c r="AJ5" s="716"/>
      <c r="AK5" s="716"/>
      <c r="AL5" s="703">
        <v>55.4</v>
      </c>
      <c r="AM5" s="685"/>
      <c r="AN5" s="685"/>
      <c r="AO5" s="704"/>
      <c r="AP5" s="679" t="s">
        <v>229</v>
      </c>
      <c r="AQ5" s="680"/>
      <c r="AR5" s="680"/>
      <c r="AS5" s="680"/>
      <c r="AT5" s="680"/>
      <c r="AU5" s="680"/>
      <c r="AV5" s="680"/>
      <c r="AW5" s="680"/>
      <c r="AX5" s="680"/>
      <c r="AY5" s="680"/>
      <c r="AZ5" s="680"/>
      <c r="BA5" s="680"/>
      <c r="BB5" s="680"/>
      <c r="BC5" s="680"/>
      <c r="BD5" s="680"/>
      <c r="BE5" s="680"/>
      <c r="BF5" s="681"/>
      <c r="BG5" s="621">
        <v>15889077</v>
      </c>
      <c r="BH5" s="622"/>
      <c r="BI5" s="622"/>
      <c r="BJ5" s="622"/>
      <c r="BK5" s="622"/>
      <c r="BL5" s="622"/>
      <c r="BM5" s="622"/>
      <c r="BN5" s="623"/>
      <c r="BO5" s="659">
        <v>100</v>
      </c>
      <c r="BP5" s="659"/>
      <c r="BQ5" s="659"/>
      <c r="BR5" s="659"/>
      <c r="BS5" s="660">
        <v>292819</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15">
      <c r="B6" s="618" t="s">
        <v>233</v>
      </c>
      <c r="C6" s="619"/>
      <c r="D6" s="619"/>
      <c r="E6" s="619"/>
      <c r="F6" s="619"/>
      <c r="G6" s="619"/>
      <c r="H6" s="619"/>
      <c r="I6" s="619"/>
      <c r="J6" s="619"/>
      <c r="K6" s="619"/>
      <c r="L6" s="619"/>
      <c r="M6" s="619"/>
      <c r="N6" s="619"/>
      <c r="O6" s="619"/>
      <c r="P6" s="619"/>
      <c r="Q6" s="620"/>
      <c r="R6" s="621">
        <v>439472</v>
      </c>
      <c r="S6" s="622"/>
      <c r="T6" s="622"/>
      <c r="U6" s="622"/>
      <c r="V6" s="622"/>
      <c r="W6" s="622"/>
      <c r="X6" s="622"/>
      <c r="Y6" s="623"/>
      <c r="Z6" s="659">
        <v>0.7</v>
      </c>
      <c r="AA6" s="659"/>
      <c r="AB6" s="659"/>
      <c r="AC6" s="659"/>
      <c r="AD6" s="660">
        <v>439472</v>
      </c>
      <c r="AE6" s="660"/>
      <c r="AF6" s="660"/>
      <c r="AG6" s="660"/>
      <c r="AH6" s="660"/>
      <c r="AI6" s="660"/>
      <c r="AJ6" s="660"/>
      <c r="AK6" s="660"/>
      <c r="AL6" s="624">
        <v>1.5</v>
      </c>
      <c r="AM6" s="625"/>
      <c r="AN6" s="625"/>
      <c r="AO6" s="661"/>
      <c r="AP6" s="618" t="s">
        <v>234</v>
      </c>
      <c r="AQ6" s="619"/>
      <c r="AR6" s="619"/>
      <c r="AS6" s="619"/>
      <c r="AT6" s="619"/>
      <c r="AU6" s="619"/>
      <c r="AV6" s="619"/>
      <c r="AW6" s="619"/>
      <c r="AX6" s="619"/>
      <c r="AY6" s="619"/>
      <c r="AZ6" s="619"/>
      <c r="BA6" s="619"/>
      <c r="BB6" s="619"/>
      <c r="BC6" s="619"/>
      <c r="BD6" s="619"/>
      <c r="BE6" s="619"/>
      <c r="BF6" s="620"/>
      <c r="BG6" s="621">
        <v>15889077</v>
      </c>
      <c r="BH6" s="622"/>
      <c r="BI6" s="622"/>
      <c r="BJ6" s="622"/>
      <c r="BK6" s="622"/>
      <c r="BL6" s="622"/>
      <c r="BM6" s="622"/>
      <c r="BN6" s="623"/>
      <c r="BO6" s="659">
        <v>100</v>
      </c>
      <c r="BP6" s="659"/>
      <c r="BQ6" s="659"/>
      <c r="BR6" s="659"/>
      <c r="BS6" s="660">
        <v>292819</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288610</v>
      </c>
      <c r="CS6" s="622"/>
      <c r="CT6" s="622"/>
      <c r="CU6" s="622"/>
      <c r="CV6" s="622"/>
      <c r="CW6" s="622"/>
      <c r="CX6" s="622"/>
      <c r="CY6" s="623"/>
      <c r="CZ6" s="703">
        <v>0.5</v>
      </c>
      <c r="DA6" s="685"/>
      <c r="DB6" s="685"/>
      <c r="DC6" s="705"/>
      <c r="DD6" s="627" t="s">
        <v>236</v>
      </c>
      <c r="DE6" s="622"/>
      <c r="DF6" s="622"/>
      <c r="DG6" s="622"/>
      <c r="DH6" s="622"/>
      <c r="DI6" s="622"/>
      <c r="DJ6" s="622"/>
      <c r="DK6" s="622"/>
      <c r="DL6" s="622"/>
      <c r="DM6" s="622"/>
      <c r="DN6" s="622"/>
      <c r="DO6" s="622"/>
      <c r="DP6" s="623"/>
      <c r="DQ6" s="627">
        <v>288610</v>
      </c>
      <c r="DR6" s="622"/>
      <c r="DS6" s="622"/>
      <c r="DT6" s="622"/>
      <c r="DU6" s="622"/>
      <c r="DV6" s="622"/>
      <c r="DW6" s="622"/>
      <c r="DX6" s="622"/>
      <c r="DY6" s="622"/>
      <c r="DZ6" s="622"/>
      <c r="EA6" s="622"/>
      <c r="EB6" s="622"/>
      <c r="EC6" s="658"/>
    </row>
    <row r="7" spans="2:143" ht="11.25" customHeight="1" x14ac:dyDescent="0.15">
      <c r="B7" s="618" t="s">
        <v>237</v>
      </c>
      <c r="C7" s="619"/>
      <c r="D7" s="619"/>
      <c r="E7" s="619"/>
      <c r="F7" s="619"/>
      <c r="G7" s="619"/>
      <c r="H7" s="619"/>
      <c r="I7" s="619"/>
      <c r="J7" s="619"/>
      <c r="K7" s="619"/>
      <c r="L7" s="619"/>
      <c r="M7" s="619"/>
      <c r="N7" s="619"/>
      <c r="O7" s="619"/>
      <c r="P7" s="619"/>
      <c r="Q7" s="620"/>
      <c r="R7" s="621">
        <v>10903</v>
      </c>
      <c r="S7" s="622"/>
      <c r="T7" s="622"/>
      <c r="U7" s="622"/>
      <c r="V7" s="622"/>
      <c r="W7" s="622"/>
      <c r="X7" s="622"/>
      <c r="Y7" s="623"/>
      <c r="Z7" s="659">
        <v>0</v>
      </c>
      <c r="AA7" s="659"/>
      <c r="AB7" s="659"/>
      <c r="AC7" s="659"/>
      <c r="AD7" s="660">
        <v>10903</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5949228</v>
      </c>
      <c r="BH7" s="622"/>
      <c r="BI7" s="622"/>
      <c r="BJ7" s="622"/>
      <c r="BK7" s="622"/>
      <c r="BL7" s="622"/>
      <c r="BM7" s="622"/>
      <c r="BN7" s="623"/>
      <c r="BO7" s="659">
        <v>37.4</v>
      </c>
      <c r="BP7" s="659"/>
      <c r="BQ7" s="659"/>
      <c r="BR7" s="659"/>
      <c r="BS7" s="660">
        <v>292819</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7636554</v>
      </c>
      <c r="CS7" s="622"/>
      <c r="CT7" s="622"/>
      <c r="CU7" s="622"/>
      <c r="CV7" s="622"/>
      <c r="CW7" s="622"/>
      <c r="CX7" s="622"/>
      <c r="CY7" s="623"/>
      <c r="CZ7" s="659">
        <v>13.8</v>
      </c>
      <c r="DA7" s="659"/>
      <c r="DB7" s="659"/>
      <c r="DC7" s="659"/>
      <c r="DD7" s="627">
        <v>134452</v>
      </c>
      <c r="DE7" s="622"/>
      <c r="DF7" s="622"/>
      <c r="DG7" s="622"/>
      <c r="DH7" s="622"/>
      <c r="DI7" s="622"/>
      <c r="DJ7" s="622"/>
      <c r="DK7" s="622"/>
      <c r="DL7" s="622"/>
      <c r="DM7" s="622"/>
      <c r="DN7" s="622"/>
      <c r="DO7" s="622"/>
      <c r="DP7" s="623"/>
      <c r="DQ7" s="627">
        <v>7056675</v>
      </c>
      <c r="DR7" s="622"/>
      <c r="DS7" s="622"/>
      <c r="DT7" s="622"/>
      <c r="DU7" s="622"/>
      <c r="DV7" s="622"/>
      <c r="DW7" s="622"/>
      <c r="DX7" s="622"/>
      <c r="DY7" s="622"/>
      <c r="DZ7" s="622"/>
      <c r="EA7" s="622"/>
      <c r="EB7" s="622"/>
      <c r="EC7" s="658"/>
    </row>
    <row r="8" spans="2:143" ht="11.25" customHeight="1" x14ac:dyDescent="0.15">
      <c r="B8" s="618" t="s">
        <v>240</v>
      </c>
      <c r="C8" s="619"/>
      <c r="D8" s="619"/>
      <c r="E8" s="619"/>
      <c r="F8" s="619"/>
      <c r="G8" s="619"/>
      <c r="H8" s="619"/>
      <c r="I8" s="619"/>
      <c r="J8" s="619"/>
      <c r="K8" s="619"/>
      <c r="L8" s="619"/>
      <c r="M8" s="619"/>
      <c r="N8" s="619"/>
      <c r="O8" s="619"/>
      <c r="P8" s="619"/>
      <c r="Q8" s="620"/>
      <c r="R8" s="621">
        <v>65341</v>
      </c>
      <c r="S8" s="622"/>
      <c r="T8" s="622"/>
      <c r="U8" s="622"/>
      <c r="V8" s="622"/>
      <c r="W8" s="622"/>
      <c r="X8" s="622"/>
      <c r="Y8" s="623"/>
      <c r="Z8" s="659">
        <v>0.1</v>
      </c>
      <c r="AA8" s="659"/>
      <c r="AB8" s="659"/>
      <c r="AC8" s="659"/>
      <c r="AD8" s="660">
        <v>65341</v>
      </c>
      <c r="AE8" s="660"/>
      <c r="AF8" s="660"/>
      <c r="AG8" s="660"/>
      <c r="AH8" s="660"/>
      <c r="AI8" s="660"/>
      <c r="AJ8" s="660"/>
      <c r="AK8" s="660"/>
      <c r="AL8" s="624">
        <v>0.2</v>
      </c>
      <c r="AM8" s="625"/>
      <c r="AN8" s="625"/>
      <c r="AO8" s="661"/>
      <c r="AP8" s="618" t="s">
        <v>241</v>
      </c>
      <c r="AQ8" s="619"/>
      <c r="AR8" s="619"/>
      <c r="AS8" s="619"/>
      <c r="AT8" s="619"/>
      <c r="AU8" s="619"/>
      <c r="AV8" s="619"/>
      <c r="AW8" s="619"/>
      <c r="AX8" s="619"/>
      <c r="AY8" s="619"/>
      <c r="AZ8" s="619"/>
      <c r="BA8" s="619"/>
      <c r="BB8" s="619"/>
      <c r="BC8" s="619"/>
      <c r="BD8" s="619"/>
      <c r="BE8" s="619"/>
      <c r="BF8" s="620"/>
      <c r="BG8" s="621">
        <v>180108</v>
      </c>
      <c r="BH8" s="622"/>
      <c r="BI8" s="622"/>
      <c r="BJ8" s="622"/>
      <c r="BK8" s="622"/>
      <c r="BL8" s="622"/>
      <c r="BM8" s="622"/>
      <c r="BN8" s="623"/>
      <c r="BO8" s="659">
        <v>1.1000000000000001</v>
      </c>
      <c r="BP8" s="659"/>
      <c r="BQ8" s="659"/>
      <c r="BR8" s="659"/>
      <c r="BS8" s="660" t="s">
        <v>236</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19784321</v>
      </c>
      <c r="CS8" s="622"/>
      <c r="CT8" s="622"/>
      <c r="CU8" s="622"/>
      <c r="CV8" s="622"/>
      <c r="CW8" s="622"/>
      <c r="CX8" s="622"/>
      <c r="CY8" s="623"/>
      <c r="CZ8" s="659">
        <v>35.799999999999997</v>
      </c>
      <c r="DA8" s="659"/>
      <c r="DB8" s="659"/>
      <c r="DC8" s="659"/>
      <c r="DD8" s="627">
        <v>154373</v>
      </c>
      <c r="DE8" s="622"/>
      <c r="DF8" s="622"/>
      <c r="DG8" s="622"/>
      <c r="DH8" s="622"/>
      <c r="DI8" s="622"/>
      <c r="DJ8" s="622"/>
      <c r="DK8" s="622"/>
      <c r="DL8" s="622"/>
      <c r="DM8" s="622"/>
      <c r="DN8" s="622"/>
      <c r="DO8" s="622"/>
      <c r="DP8" s="623"/>
      <c r="DQ8" s="627">
        <v>9477884</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53715</v>
      </c>
      <c r="S9" s="622"/>
      <c r="T9" s="622"/>
      <c r="U9" s="622"/>
      <c r="V9" s="622"/>
      <c r="W9" s="622"/>
      <c r="X9" s="622"/>
      <c r="Y9" s="623"/>
      <c r="Z9" s="659">
        <v>0.1</v>
      </c>
      <c r="AA9" s="659"/>
      <c r="AB9" s="659"/>
      <c r="AC9" s="659"/>
      <c r="AD9" s="660">
        <v>53715</v>
      </c>
      <c r="AE9" s="660"/>
      <c r="AF9" s="660"/>
      <c r="AG9" s="660"/>
      <c r="AH9" s="660"/>
      <c r="AI9" s="660"/>
      <c r="AJ9" s="660"/>
      <c r="AK9" s="660"/>
      <c r="AL9" s="624">
        <v>0.2</v>
      </c>
      <c r="AM9" s="625"/>
      <c r="AN9" s="625"/>
      <c r="AO9" s="661"/>
      <c r="AP9" s="618" t="s">
        <v>244</v>
      </c>
      <c r="AQ9" s="619"/>
      <c r="AR9" s="619"/>
      <c r="AS9" s="619"/>
      <c r="AT9" s="619"/>
      <c r="AU9" s="619"/>
      <c r="AV9" s="619"/>
      <c r="AW9" s="619"/>
      <c r="AX9" s="619"/>
      <c r="AY9" s="619"/>
      <c r="AZ9" s="619"/>
      <c r="BA9" s="619"/>
      <c r="BB9" s="619"/>
      <c r="BC9" s="619"/>
      <c r="BD9" s="619"/>
      <c r="BE9" s="619"/>
      <c r="BF9" s="620"/>
      <c r="BG9" s="621">
        <v>4460939</v>
      </c>
      <c r="BH9" s="622"/>
      <c r="BI9" s="622"/>
      <c r="BJ9" s="622"/>
      <c r="BK9" s="622"/>
      <c r="BL9" s="622"/>
      <c r="BM9" s="622"/>
      <c r="BN9" s="623"/>
      <c r="BO9" s="659">
        <v>28.1</v>
      </c>
      <c r="BP9" s="659"/>
      <c r="BQ9" s="659"/>
      <c r="BR9" s="659"/>
      <c r="BS9" s="660" t="s">
        <v>236</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7234727</v>
      </c>
      <c r="CS9" s="622"/>
      <c r="CT9" s="622"/>
      <c r="CU9" s="622"/>
      <c r="CV9" s="622"/>
      <c r="CW9" s="622"/>
      <c r="CX9" s="622"/>
      <c r="CY9" s="623"/>
      <c r="CZ9" s="659">
        <v>13.1</v>
      </c>
      <c r="DA9" s="659"/>
      <c r="DB9" s="659"/>
      <c r="DC9" s="659"/>
      <c r="DD9" s="627">
        <v>3360110</v>
      </c>
      <c r="DE9" s="622"/>
      <c r="DF9" s="622"/>
      <c r="DG9" s="622"/>
      <c r="DH9" s="622"/>
      <c r="DI9" s="622"/>
      <c r="DJ9" s="622"/>
      <c r="DK9" s="622"/>
      <c r="DL9" s="622"/>
      <c r="DM9" s="622"/>
      <c r="DN9" s="622"/>
      <c r="DO9" s="622"/>
      <c r="DP9" s="623"/>
      <c r="DQ9" s="627">
        <v>2944359</v>
      </c>
      <c r="DR9" s="622"/>
      <c r="DS9" s="622"/>
      <c r="DT9" s="622"/>
      <c r="DU9" s="622"/>
      <c r="DV9" s="622"/>
      <c r="DW9" s="622"/>
      <c r="DX9" s="622"/>
      <c r="DY9" s="622"/>
      <c r="DZ9" s="622"/>
      <c r="EA9" s="622"/>
      <c r="EB9" s="622"/>
      <c r="EC9" s="658"/>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236</v>
      </c>
      <c r="S10" s="622"/>
      <c r="T10" s="622"/>
      <c r="U10" s="622"/>
      <c r="V10" s="622"/>
      <c r="W10" s="622"/>
      <c r="X10" s="622"/>
      <c r="Y10" s="623"/>
      <c r="Z10" s="659" t="s">
        <v>236</v>
      </c>
      <c r="AA10" s="659"/>
      <c r="AB10" s="659"/>
      <c r="AC10" s="659"/>
      <c r="AD10" s="660" t="s">
        <v>236</v>
      </c>
      <c r="AE10" s="660"/>
      <c r="AF10" s="660"/>
      <c r="AG10" s="660"/>
      <c r="AH10" s="660"/>
      <c r="AI10" s="660"/>
      <c r="AJ10" s="660"/>
      <c r="AK10" s="660"/>
      <c r="AL10" s="624" t="s">
        <v>236</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306391</v>
      </c>
      <c r="BH10" s="622"/>
      <c r="BI10" s="622"/>
      <c r="BJ10" s="622"/>
      <c r="BK10" s="622"/>
      <c r="BL10" s="622"/>
      <c r="BM10" s="622"/>
      <c r="BN10" s="623"/>
      <c r="BO10" s="659">
        <v>1.9</v>
      </c>
      <c r="BP10" s="659"/>
      <c r="BQ10" s="659"/>
      <c r="BR10" s="659"/>
      <c r="BS10" s="660" t="s">
        <v>236</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185546</v>
      </c>
      <c r="CS10" s="622"/>
      <c r="CT10" s="622"/>
      <c r="CU10" s="622"/>
      <c r="CV10" s="622"/>
      <c r="CW10" s="622"/>
      <c r="CX10" s="622"/>
      <c r="CY10" s="623"/>
      <c r="CZ10" s="659">
        <v>0.3</v>
      </c>
      <c r="DA10" s="659"/>
      <c r="DB10" s="659"/>
      <c r="DC10" s="659"/>
      <c r="DD10" s="627" t="s">
        <v>236</v>
      </c>
      <c r="DE10" s="622"/>
      <c r="DF10" s="622"/>
      <c r="DG10" s="622"/>
      <c r="DH10" s="622"/>
      <c r="DI10" s="622"/>
      <c r="DJ10" s="622"/>
      <c r="DK10" s="622"/>
      <c r="DL10" s="622"/>
      <c r="DM10" s="622"/>
      <c r="DN10" s="622"/>
      <c r="DO10" s="622"/>
      <c r="DP10" s="623"/>
      <c r="DQ10" s="627">
        <v>16521</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2552677</v>
      </c>
      <c r="S11" s="622"/>
      <c r="T11" s="622"/>
      <c r="U11" s="622"/>
      <c r="V11" s="622"/>
      <c r="W11" s="622"/>
      <c r="X11" s="622"/>
      <c r="Y11" s="623"/>
      <c r="Z11" s="624">
        <v>4.3</v>
      </c>
      <c r="AA11" s="625"/>
      <c r="AB11" s="625"/>
      <c r="AC11" s="626"/>
      <c r="AD11" s="627">
        <v>2552677</v>
      </c>
      <c r="AE11" s="622"/>
      <c r="AF11" s="622"/>
      <c r="AG11" s="622"/>
      <c r="AH11" s="622"/>
      <c r="AI11" s="622"/>
      <c r="AJ11" s="622"/>
      <c r="AK11" s="623"/>
      <c r="AL11" s="624">
        <v>8.9</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1001790</v>
      </c>
      <c r="BH11" s="622"/>
      <c r="BI11" s="622"/>
      <c r="BJ11" s="622"/>
      <c r="BK11" s="622"/>
      <c r="BL11" s="622"/>
      <c r="BM11" s="622"/>
      <c r="BN11" s="623"/>
      <c r="BO11" s="659">
        <v>6.3</v>
      </c>
      <c r="BP11" s="659"/>
      <c r="BQ11" s="659"/>
      <c r="BR11" s="659"/>
      <c r="BS11" s="660">
        <v>292819</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1839247</v>
      </c>
      <c r="CS11" s="622"/>
      <c r="CT11" s="622"/>
      <c r="CU11" s="622"/>
      <c r="CV11" s="622"/>
      <c r="CW11" s="622"/>
      <c r="CX11" s="622"/>
      <c r="CY11" s="623"/>
      <c r="CZ11" s="659">
        <v>3.3</v>
      </c>
      <c r="DA11" s="659"/>
      <c r="DB11" s="659"/>
      <c r="DC11" s="659"/>
      <c r="DD11" s="627">
        <v>739688</v>
      </c>
      <c r="DE11" s="622"/>
      <c r="DF11" s="622"/>
      <c r="DG11" s="622"/>
      <c r="DH11" s="622"/>
      <c r="DI11" s="622"/>
      <c r="DJ11" s="622"/>
      <c r="DK11" s="622"/>
      <c r="DL11" s="622"/>
      <c r="DM11" s="622"/>
      <c r="DN11" s="622"/>
      <c r="DO11" s="622"/>
      <c r="DP11" s="623"/>
      <c r="DQ11" s="627">
        <v>868443</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v>1847</v>
      </c>
      <c r="S12" s="622"/>
      <c r="T12" s="622"/>
      <c r="U12" s="622"/>
      <c r="V12" s="622"/>
      <c r="W12" s="622"/>
      <c r="X12" s="622"/>
      <c r="Y12" s="623"/>
      <c r="Z12" s="659">
        <v>0</v>
      </c>
      <c r="AA12" s="659"/>
      <c r="AB12" s="659"/>
      <c r="AC12" s="659"/>
      <c r="AD12" s="660">
        <v>1847</v>
      </c>
      <c r="AE12" s="660"/>
      <c r="AF12" s="660"/>
      <c r="AG12" s="660"/>
      <c r="AH12" s="660"/>
      <c r="AI12" s="660"/>
      <c r="AJ12" s="660"/>
      <c r="AK12" s="660"/>
      <c r="AL12" s="624">
        <v>0</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8647277</v>
      </c>
      <c r="BH12" s="622"/>
      <c r="BI12" s="622"/>
      <c r="BJ12" s="622"/>
      <c r="BK12" s="622"/>
      <c r="BL12" s="622"/>
      <c r="BM12" s="622"/>
      <c r="BN12" s="623"/>
      <c r="BO12" s="659">
        <v>54.4</v>
      </c>
      <c r="BP12" s="659"/>
      <c r="BQ12" s="659"/>
      <c r="BR12" s="659"/>
      <c r="BS12" s="660" t="s">
        <v>236</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1919607</v>
      </c>
      <c r="CS12" s="622"/>
      <c r="CT12" s="622"/>
      <c r="CU12" s="622"/>
      <c r="CV12" s="622"/>
      <c r="CW12" s="622"/>
      <c r="CX12" s="622"/>
      <c r="CY12" s="623"/>
      <c r="CZ12" s="659">
        <v>3.5</v>
      </c>
      <c r="DA12" s="659"/>
      <c r="DB12" s="659"/>
      <c r="DC12" s="659"/>
      <c r="DD12" s="627">
        <v>8600</v>
      </c>
      <c r="DE12" s="622"/>
      <c r="DF12" s="622"/>
      <c r="DG12" s="622"/>
      <c r="DH12" s="622"/>
      <c r="DI12" s="622"/>
      <c r="DJ12" s="622"/>
      <c r="DK12" s="622"/>
      <c r="DL12" s="622"/>
      <c r="DM12" s="622"/>
      <c r="DN12" s="622"/>
      <c r="DO12" s="622"/>
      <c r="DP12" s="623"/>
      <c r="DQ12" s="627">
        <v>1245199</v>
      </c>
      <c r="DR12" s="622"/>
      <c r="DS12" s="622"/>
      <c r="DT12" s="622"/>
      <c r="DU12" s="622"/>
      <c r="DV12" s="622"/>
      <c r="DW12" s="622"/>
      <c r="DX12" s="622"/>
      <c r="DY12" s="622"/>
      <c r="DZ12" s="622"/>
      <c r="EA12" s="622"/>
      <c r="EB12" s="622"/>
      <c r="EC12" s="658"/>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236</v>
      </c>
      <c r="S13" s="622"/>
      <c r="T13" s="622"/>
      <c r="U13" s="622"/>
      <c r="V13" s="622"/>
      <c r="W13" s="622"/>
      <c r="X13" s="622"/>
      <c r="Y13" s="623"/>
      <c r="Z13" s="659" t="s">
        <v>236</v>
      </c>
      <c r="AA13" s="659"/>
      <c r="AB13" s="659"/>
      <c r="AC13" s="659"/>
      <c r="AD13" s="660" t="s">
        <v>236</v>
      </c>
      <c r="AE13" s="660"/>
      <c r="AF13" s="660"/>
      <c r="AG13" s="660"/>
      <c r="AH13" s="660"/>
      <c r="AI13" s="660"/>
      <c r="AJ13" s="660"/>
      <c r="AK13" s="660"/>
      <c r="AL13" s="624" t="s">
        <v>236</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8618441</v>
      </c>
      <c r="BH13" s="622"/>
      <c r="BI13" s="622"/>
      <c r="BJ13" s="622"/>
      <c r="BK13" s="622"/>
      <c r="BL13" s="622"/>
      <c r="BM13" s="622"/>
      <c r="BN13" s="623"/>
      <c r="BO13" s="659">
        <v>54.2</v>
      </c>
      <c r="BP13" s="659"/>
      <c r="BQ13" s="659"/>
      <c r="BR13" s="659"/>
      <c r="BS13" s="660" t="s">
        <v>236</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4295628</v>
      </c>
      <c r="CS13" s="622"/>
      <c r="CT13" s="622"/>
      <c r="CU13" s="622"/>
      <c r="CV13" s="622"/>
      <c r="CW13" s="622"/>
      <c r="CX13" s="622"/>
      <c r="CY13" s="623"/>
      <c r="CZ13" s="659">
        <v>7.8</v>
      </c>
      <c r="DA13" s="659"/>
      <c r="DB13" s="659"/>
      <c r="DC13" s="659"/>
      <c r="DD13" s="627">
        <v>1914531</v>
      </c>
      <c r="DE13" s="622"/>
      <c r="DF13" s="622"/>
      <c r="DG13" s="622"/>
      <c r="DH13" s="622"/>
      <c r="DI13" s="622"/>
      <c r="DJ13" s="622"/>
      <c r="DK13" s="622"/>
      <c r="DL13" s="622"/>
      <c r="DM13" s="622"/>
      <c r="DN13" s="622"/>
      <c r="DO13" s="622"/>
      <c r="DP13" s="623"/>
      <c r="DQ13" s="627">
        <v>3190909</v>
      </c>
      <c r="DR13" s="622"/>
      <c r="DS13" s="622"/>
      <c r="DT13" s="622"/>
      <c r="DU13" s="622"/>
      <c r="DV13" s="622"/>
      <c r="DW13" s="622"/>
      <c r="DX13" s="622"/>
      <c r="DY13" s="622"/>
      <c r="DZ13" s="622"/>
      <c r="EA13" s="622"/>
      <c r="EB13" s="622"/>
      <c r="EC13" s="658"/>
    </row>
    <row r="14" spans="2:143" ht="11.25" customHeight="1" x14ac:dyDescent="0.15">
      <c r="B14" s="618" t="s">
        <v>258</v>
      </c>
      <c r="C14" s="619"/>
      <c r="D14" s="619"/>
      <c r="E14" s="619"/>
      <c r="F14" s="619"/>
      <c r="G14" s="619"/>
      <c r="H14" s="619"/>
      <c r="I14" s="619"/>
      <c r="J14" s="619"/>
      <c r="K14" s="619"/>
      <c r="L14" s="619"/>
      <c r="M14" s="619"/>
      <c r="N14" s="619"/>
      <c r="O14" s="619"/>
      <c r="P14" s="619"/>
      <c r="Q14" s="620"/>
      <c r="R14" s="621" t="s">
        <v>236</v>
      </c>
      <c r="S14" s="622"/>
      <c r="T14" s="622"/>
      <c r="U14" s="622"/>
      <c r="V14" s="622"/>
      <c r="W14" s="622"/>
      <c r="X14" s="622"/>
      <c r="Y14" s="623"/>
      <c r="Z14" s="659" t="s">
        <v>236</v>
      </c>
      <c r="AA14" s="659"/>
      <c r="AB14" s="659"/>
      <c r="AC14" s="659"/>
      <c r="AD14" s="660" t="s">
        <v>236</v>
      </c>
      <c r="AE14" s="660"/>
      <c r="AF14" s="660"/>
      <c r="AG14" s="660"/>
      <c r="AH14" s="660"/>
      <c r="AI14" s="660"/>
      <c r="AJ14" s="660"/>
      <c r="AK14" s="660"/>
      <c r="AL14" s="624" t="s">
        <v>236</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446526</v>
      </c>
      <c r="BH14" s="622"/>
      <c r="BI14" s="622"/>
      <c r="BJ14" s="622"/>
      <c r="BK14" s="622"/>
      <c r="BL14" s="622"/>
      <c r="BM14" s="622"/>
      <c r="BN14" s="623"/>
      <c r="BO14" s="659">
        <v>2.8</v>
      </c>
      <c r="BP14" s="659"/>
      <c r="BQ14" s="659"/>
      <c r="BR14" s="659"/>
      <c r="BS14" s="660" t="s">
        <v>236</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1583026</v>
      </c>
      <c r="CS14" s="622"/>
      <c r="CT14" s="622"/>
      <c r="CU14" s="622"/>
      <c r="CV14" s="622"/>
      <c r="CW14" s="622"/>
      <c r="CX14" s="622"/>
      <c r="CY14" s="623"/>
      <c r="CZ14" s="659">
        <v>2.9</v>
      </c>
      <c r="DA14" s="659"/>
      <c r="DB14" s="659"/>
      <c r="DC14" s="659"/>
      <c r="DD14" s="627">
        <v>300515</v>
      </c>
      <c r="DE14" s="622"/>
      <c r="DF14" s="622"/>
      <c r="DG14" s="622"/>
      <c r="DH14" s="622"/>
      <c r="DI14" s="622"/>
      <c r="DJ14" s="622"/>
      <c r="DK14" s="622"/>
      <c r="DL14" s="622"/>
      <c r="DM14" s="622"/>
      <c r="DN14" s="622"/>
      <c r="DO14" s="622"/>
      <c r="DP14" s="623"/>
      <c r="DQ14" s="627">
        <v>1338550</v>
      </c>
      <c r="DR14" s="622"/>
      <c r="DS14" s="622"/>
      <c r="DT14" s="622"/>
      <c r="DU14" s="622"/>
      <c r="DV14" s="622"/>
      <c r="DW14" s="622"/>
      <c r="DX14" s="622"/>
      <c r="DY14" s="622"/>
      <c r="DZ14" s="622"/>
      <c r="EA14" s="622"/>
      <c r="EB14" s="622"/>
      <c r="EC14" s="658"/>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236</v>
      </c>
      <c r="S15" s="622"/>
      <c r="T15" s="622"/>
      <c r="U15" s="622"/>
      <c r="V15" s="622"/>
      <c r="W15" s="622"/>
      <c r="X15" s="622"/>
      <c r="Y15" s="623"/>
      <c r="Z15" s="659" t="s">
        <v>236</v>
      </c>
      <c r="AA15" s="659"/>
      <c r="AB15" s="659"/>
      <c r="AC15" s="659"/>
      <c r="AD15" s="660" t="s">
        <v>236</v>
      </c>
      <c r="AE15" s="660"/>
      <c r="AF15" s="660"/>
      <c r="AG15" s="660"/>
      <c r="AH15" s="660"/>
      <c r="AI15" s="660"/>
      <c r="AJ15" s="660"/>
      <c r="AK15" s="660"/>
      <c r="AL15" s="624" t="s">
        <v>236</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846046</v>
      </c>
      <c r="BH15" s="622"/>
      <c r="BI15" s="622"/>
      <c r="BJ15" s="622"/>
      <c r="BK15" s="622"/>
      <c r="BL15" s="622"/>
      <c r="BM15" s="622"/>
      <c r="BN15" s="623"/>
      <c r="BO15" s="659">
        <v>5.3</v>
      </c>
      <c r="BP15" s="659"/>
      <c r="BQ15" s="659"/>
      <c r="BR15" s="659"/>
      <c r="BS15" s="660" t="s">
        <v>236</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5249594</v>
      </c>
      <c r="CS15" s="622"/>
      <c r="CT15" s="622"/>
      <c r="CU15" s="622"/>
      <c r="CV15" s="622"/>
      <c r="CW15" s="622"/>
      <c r="CX15" s="622"/>
      <c r="CY15" s="623"/>
      <c r="CZ15" s="659">
        <v>9.5</v>
      </c>
      <c r="DA15" s="659"/>
      <c r="DB15" s="659"/>
      <c r="DC15" s="659"/>
      <c r="DD15" s="627">
        <v>1394422</v>
      </c>
      <c r="DE15" s="622"/>
      <c r="DF15" s="622"/>
      <c r="DG15" s="622"/>
      <c r="DH15" s="622"/>
      <c r="DI15" s="622"/>
      <c r="DJ15" s="622"/>
      <c r="DK15" s="622"/>
      <c r="DL15" s="622"/>
      <c r="DM15" s="622"/>
      <c r="DN15" s="622"/>
      <c r="DO15" s="622"/>
      <c r="DP15" s="623"/>
      <c r="DQ15" s="627">
        <v>3579556</v>
      </c>
      <c r="DR15" s="622"/>
      <c r="DS15" s="622"/>
      <c r="DT15" s="622"/>
      <c r="DU15" s="622"/>
      <c r="DV15" s="622"/>
      <c r="DW15" s="622"/>
      <c r="DX15" s="622"/>
      <c r="DY15" s="622"/>
      <c r="DZ15" s="622"/>
      <c r="EA15" s="622"/>
      <c r="EB15" s="622"/>
      <c r="EC15" s="658"/>
    </row>
    <row r="16" spans="2:143" ht="11.25" customHeight="1" x14ac:dyDescent="0.15">
      <c r="B16" s="618" t="s">
        <v>264</v>
      </c>
      <c r="C16" s="619"/>
      <c r="D16" s="619"/>
      <c r="E16" s="619"/>
      <c r="F16" s="619"/>
      <c r="G16" s="619"/>
      <c r="H16" s="619"/>
      <c r="I16" s="619"/>
      <c r="J16" s="619"/>
      <c r="K16" s="619"/>
      <c r="L16" s="619"/>
      <c r="M16" s="619"/>
      <c r="N16" s="619"/>
      <c r="O16" s="619"/>
      <c r="P16" s="619"/>
      <c r="Q16" s="620"/>
      <c r="R16" s="621">
        <v>33004</v>
      </c>
      <c r="S16" s="622"/>
      <c r="T16" s="622"/>
      <c r="U16" s="622"/>
      <c r="V16" s="622"/>
      <c r="W16" s="622"/>
      <c r="X16" s="622"/>
      <c r="Y16" s="623"/>
      <c r="Z16" s="659">
        <v>0.1</v>
      </c>
      <c r="AA16" s="659"/>
      <c r="AB16" s="659"/>
      <c r="AC16" s="659"/>
      <c r="AD16" s="660">
        <v>33004</v>
      </c>
      <c r="AE16" s="660"/>
      <c r="AF16" s="660"/>
      <c r="AG16" s="660"/>
      <c r="AH16" s="660"/>
      <c r="AI16" s="660"/>
      <c r="AJ16" s="660"/>
      <c r="AK16" s="660"/>
      <c r="AL16" s="624">
        <v>0.1</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236</v>
      </c>
      <c r="BH16" s="622"/>
      <c r="BI16" s="622"/>
      <c r="BJ16" s="622"/>
      <c r="BK16" s="622"/>
      <c r="BL16" s="622"/>
      <c r="BM16" s="622"/>
      <c r="BN16" s="623"/>
      <c r="BO16" s="659" t="s">
        <v>236</v>
      </c>
      <c r="BP16" s="659"/>
      <c r="BQ16" s="659"/>
      <c r="BR16" s="659"/>
      <c r="BS16" s="660" t="s">
        <v>236</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v>29948</v>
      </c>
      <c r="CS16" s="622"/>
      <c r="CT16" s="622"/>
      <c r="CU16" s="622"/>
      <c r="CV16" s="622"/>
      <c r="CW16" s="622"/>
      <c r="CX16" s="622"/>
      <c r="CY16" s="623"/>
      <c r="CZ16" s="659">
        <v>0.1</v>
      </c>
      <c r="DA16" s="659"/>
      <c r="DB16" s="659"/>
      <c r="DC16" s="659"/>
      <c r="DD16" s="627" t="s">
        <v>236</v>
      </c>
      <c r="DE16" s="622"/>
      <c r="DF16" s="622"/>
      <c r="DG16" s="622"/>
      <c r="DH16" s="622"/>
      <c r="DI16" s="622"/>
      <c r="DJ16" s="622"/>
      <c r="DK16" s="622"/>
      <c r="DL16" s="622"/>
      <c r="DM16" s="622"/>
      <c r="DN16" s="622"/>
      <c r="DO16" s="622"/>
      <c r="DP16" s="623"/>
      <c r="DQ16" s="627">
        <v>8571</v>
      </c>
      <c r="DR16" s="622"/>
      <c r="DS16" s="622"/>
      <c r="DT16" s="622"/>
      <c r="DU16" s="622"/>
      <c r="DV16" s="622"/>
      <c r="DW16" s="622"/>
      <c r="DX16" s="622"/>
      <c r="DY16" s="622"/>
      <c r="DZ16" s="622"/>
      <c r="EA16" s="622"/>
      <c r="EB16" s="622"/>
      <c r="EC16" s="658"/>
    </row>
    <row r="17" spans="2:133" ht="11.25" customHeight="1" x14ac:dyDescent="0.15">
      <c r="B17" s="618" t="s">
        <v>267</v>
      </c>
      <c r="C17" s="619"/>
      <c r="D17" s="619"/>
      <c r="E17" s="619"/>
      <c r="F17" s="619"/>
      <c r="G17" s="619"/>
      <c r="H17" s="619"/>
      <c r="I17" s="619"/>
      <c r="J17" s="619"/>
      <c r="K17" s="619"/>
      <c r="L17" s="619"/>
      <c r="M17" s="619"/>
      <c r="N17" s="619"/>
      <c r="O17" s="619"/>
      <c r="P17" s="619"/>
      <c r="Q17" s="620"/>
      <c r="R17" s="621">
        <v>247327</v>
      </c>
      <c r="S17" s="622"/>
      <c r="T17" s="622"/>
      <c r="U17" s="622"/>
      <c r="V17" s="622"/>
      <c r="W17" s="622"/>
      <c r="X17" s="622"/>
      <c r="Y17" s="623"/>
      <c r="Z17" s="659">
        <v>0.4</v>
      </c>
      <c r="AA17" s="659"/>
      <c r="AB17" s="659"/>
      <c r="AC17" s="659"/>
      <c r="AD17" s="660">
        <v>247327</v>
      </c>
      <c r="AE17" s="660"/>
      <c r="AF17" s="660"/>
      <c r="AG17" s="660"/>
      <c r="AH17" s="660"/>
      <c r="AI17" s="660"/>
      <c r="AJ17" s="660"/>
      <c r="AK17" s="660"/>
      <c r="AL17" s="624">
        <v>0.9</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236</v>
      </c>
      <c r="BH17" s="622"/>
      <c r="BI17" s="622"/>
      <c r="BJ17" s="622"/>
      <c r="BK17" s="622"/>
      <c r="BL17" s="622"/>
      <c r="BM17" s="622"/>
      <c r="BN17" s="623"/>
      <c r="BO17" s="659" t="s">
        <v>236</v>
      </c>
      <c r="BP17" s="659"/>
      <c r="BQ17" s="659"/>
      <c r="BR17" s="659"/>
      <c r="BS17" s="660" t="s">
        <v>236</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5206249</v>
      </c>
      <c r="CS17" s="622"/>
      <c r="CT17" s="622"/>
      <c r="CU17" s="622"/>
      <c r="CV17" s="622"/>
      <c r="CW17" s="622"/>
      <c r="CX17" s="622"/>
      <c r="CY17" s="623"/>
      <c r="CZ17" s="659">
        <v>9.4</v>
      </c>
      <c r="DA17" s="659"/>
      <c r="DB17" s="659"/>
      <c r="DC17" s="659"/>
      <c r="DD17" s="627" t="s">
        <v>236</v>
      </c>
      <c r="DE17" s="622"/>
      <c r="DF17" s="622"/>
      <c r="DG17" s="622"/>
      <c r="DH17" s="622"/>
      <c r="DI17" s="622"/>
      <c r="DJ17" s="622"/>
      <c r="DK17" s="622"/>
      <c r="DL17" s="622"/>
      <c r="DM17" s="622"/>
      <c r="DN17" s="622"/>
      <c r="DO17" s="622"/>
      <c r="DP17" s="623"/>
      <c r="DQ17" s="627">
        <v>5019154</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119826</v>
      </c>
      <c r="S18" s="622"/>
      <c r="T18" s="622"/>
      <c r="U18" s="622"/>
      <c r="V18" s="622"/>
      <c r="W18" s="622"/>
      <c r="X18" s="622"/>
      <c r="Y18" s="623"/>
      <c r="Z18" s="659">
        <v>0.2</v>
      </c>
      <c r="AA18" s="659"/>
      <c r="AB18" s="659"/>
      <c r="AC18" s="659"/>
      <c r="AD18" s="660">
        <v>119826</v>
      </c>
      <c r="AE18" s="660"/>
      <c r="AF18" s="660"/>
      <c r="AG18" s="660"/>
      <c r="AH18" s="660"/>
      <c r="AI18" s="660"/>
      <c r="AJ18" s="660"/>
      <c r="AK18" s="660"/>
      <c r="AL18" s="624">
        <v>0.4</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236</v>
      </c>
      <c r="BH18" s="622"/>
      <c r="BI18" s="622"/>
      <c r="BJ18" s="622"/>
      <c r="BK18" s="622"/>
      <c r="BL18" s="622"/>
      <c r="BM18" s="622"/>
      <c r="BN18" s="623"/>
      <c r="BO18" s="659" t="s">
        <v>236</v>
      </c>
      <c r="BP18" s="659"/>
      <c r="BQ18" s="659"/>
      <c r="BR18" s="659"/>
      <c r="BS18" s="660" t="s">
        <v>236</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t="s">
        <v>236</v>
      </c>
      <c r="CS18" s="622"/>
      <c r="CT18" s="622"/>
      <c r="CU18" s="622"/>
      <c r="CV18" s="622"/>
      <c r="CW18" s="622"/>
      <c r="CX18" s="622"/>
      <c r="CY18" s="623"/>
      <c r="CZ18" s="659" t="s">
        <v>236</v>
      </c>
      <c r="DA18" s="659"/>
      <c r="DB18" s="659"/>
      <c r="DC18" s="659"/>
      <c r="DD18" s="627" t="s">
        <v>236</v>
      </c>
      <c r="DE18" s="622"/>
      <c r="DF18" s="622"/>
      <c r="DG18" s="622"/>
      <c r="DH18" s="622"/>
      <c r="DI18" s="622"/>
      <c r="DJ18" s="622"/>
      <c r="DK18" s="622"/>
      <c r="DL18" s="622"/>
      <c r="DM18" s="622"/>
      <c r="DN18" s="622"/>
      <c r="DO18" s="622"/>
      <c r="DP18" s="623"/>
      <c r="DQ18" s="627" t="s">
        <v>236</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110469</v>
      </c>
      <c r="S19" s="622"/>
      <c r="T19" s="622"/>
      <c r="U19" s="622"/>
      <c r="V19" s="622"/>
      <c r="W19" s="622"/>
      <c r="X19" s="622"/>
      <c r="Y19" s="623"/>
      <c r="Z19" s="659">
        <v>0.2</v>
      </c>
      <c r="AA19" s="659"/>
      <c r="AB19" s="659"/>
      <c r="AC19" s="659"/>
      <c r="AD19" s="660">
        <v>110469</v>
      </c>
      <c r="AE19" s="660"/>
      <c r="AF19" s="660"/>
      <c r="AG19" s="660"/>
      <c r="AH19" s="660"/>
      <c r="AI19" s="660"/>
      <c r="AJ19" s="660"/>
      <c r="AK19" s="660"/>
      <c r="AL19" s="624">
        <v>0.4</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5183</v>
      </c>
      <c r="BH19" s="622"/>
      <c r="BI19" s="622"/>
      <c r="BJ19" s="622"/>
      <c r="BK19" s="622"/>
      <c r="BL19" s="622"/>
      <c r="BM19" s="622"/>
      <c r="BN19" s="623"/>
      <c r="BO19" s="659">
        <v>0</v>
      </c>
      <c r="BP19" s="659"/>
      <c r="BQ19" s="659"/>
      <c r="BR19" s="659"/>
      <c r="BS19" s="660" t="s">
        <v>236</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236</v>
      </c>
      <c r="CS19" s="622"/>
      <c r="CT19" s="622"/>
      <c r="CU19" s="622"/>
      <c r="CV19" s="622"/>
      <c r="CW19" s="622"/>
      <c r="CX19" s="622"/>
      <c r="CY19" s="623"/>
      <c r="CZ19" s="659" t="s">
        <v>236</v>
      </c>
      <c r="DA19" s="659"/>
      <c r="DB19" s="659"/>
      <c r="DC19" s="659"/>
      <c r="DD19" s="627" t="s">
        <v>236</v>
      </c>
      <c r="DE19" s="622"/>
      <c r="DF19" s="622"/>
      <c r="DG19" s="622"/>
      <c r="DH19" s="622"/>
      <c r="DI19" s="622"/>
      <c r="DJ19" s="622"/>
      <c r="DK19" s="622"/>
      <c r="DL19" s="622"/>
      <c r="DM19" s="622"/>
      <c r="DN19" s="622"/>
      <c r="DO19" s="622"/>
      <c r="DP19" s="623"/>
      <c r="DQ19" s="627" t="s">
        <v>236</v>
      </c>
      <c r="DR19" s="622"/>
      <c r="DS19" s="622"/>
      <c r="DT19" s="622"/>
      <c r="DU19" s="622"/>
      <c r="DV19" s="622"/>
      <c r="DW19" s="622"/>
      <c r="DX19" s="622"/>
      <c r="DY19" s="622"/>
      <c r="DZ19" s="622"/>
      <c r="EA19" s="622"/>
      <c r="EB19" s="622"/>
      <c r="EC19" s="658"/>
    </row>
    <row r="20" spans="2:133" ht="11.25" customHeight="1" x14ac:dyDescent="0.15">
      <c r="B20" s="688" t="s">
        <v>276</v>
      </c>
      <c r="C20" s="689"/>
      <c r="D20" s="689"/>
      <c r="E20" s="689"/>
      <c r="F20" s="689"/>
      <c r="G20" s="689"/>
      <c r="H20" s="689"/>
      <c r="I20" s="689"/>
      <c r="J20" s="689"/>
      <c r="K20" s="689"/>
      <c r="L20" s="689"/>
      <c r="M20" s="689"/>
      <c r="N20" s="689"/>
      <c r="O20" s="689"/>
      <c r="P20" s="689"/>
      <c r="Q20" s="690"/>
      <c r="R20" s="621">
        <v>9357</v>
      </c>
      <c r="S20" s="622"/>
      <c r="T20" s="622"/>
      <c r="U20" s="622"/>
      <c r="V20" s="622"/>
      <c r="W20" s="622"/>
      <c r="X20" s="622"/>
      <c r="Y20" s="623"/>
      <c r="Z20" s="659">
        <v>0</v>
      </c>
      <c r="AA20" s="659"/>
      <c r="AB20" s="659"/>
      <c r="AC20" s="659"/>
      <c r="AD20" s="660">
        <v>9357</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5183</v>
      </c>
      <c r="BH20" s="622"/>
      <c r="BI20" s="622"/>
      <c r="BJ20" s="622"/>
      <c r="BK20" s="622"/>
      <c r="BL20" s="622"/>
      <c r="BM20" s="622"/>
      <c r="BN20" s="623"/>
      <c r="BO20" s="659">
        <v>0</v>
      </c>
      <c r="BP20" s="659"/>
      <c r="BQ20" s="659"/>
      <c r="BR20" s="659"/>
      <c r="BS20" s="660" t="s">
        <v>236</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55253057</v>
      </c>
      <c r="CS20" s="622"/>
      <c r="CT20" s="622"/>
      <c r="CU20" s="622"/>
      <c r="CV20" s="622"/>
      <c r="CW20" s="622"/>
      <c r="CX20" s="622"/>
      <c r="CY20" s="623"/>
      <c r="CZ20" s="659">
        <v>100</v>
      </c>
      <c r="DA20" s="659"/>
      <c r="DB20" s="659"/>
      <c r="DC20" s="659"/>
      <c r="DD20" s="627">
        <v>8006691</v>
      </c>
      <c r="DE20" s="622"/>
      <c r="DF20" s="622"/>
      <c r="DG20" s="622"/>
      <c r="DH20" s="622"/>
      <c r="DI20" s="622"/>
      <c r="DJ20" s="622"/>
      <c r="DK20" s="622"/>
      <c r="DL20" s="622"/>
      <c r="DM20" s="622"/>
      <c r="DN20" s="622"/>
      <c r="DO20" s="622"/>
      <c r="DP20" s="623"/>
      <c r="DQ20" s="627">
        <v>35034431</v>
      </c>
      <c r="DR20" s="622"/>
      <c r="DS20" s="622"/>
      <c r="DT20" s="622"/>
      <c r="DU20" s="622"/>
      <c r="DV20" s="622"/>
      <c r="DW20" s="622"/>
      <c r="DX20" s="622"/>
      <c r="DY20" s="622"/>
      <c r="DZ20" s="622"/>
      <c r="EA20" s="622"/>
      <c r="EB20" s="622"/>
      <c r="EC20" s="658"/>
    </row>
    <row r="21" spans="2:133" ht="11.25" customHeight="1" x14ac:dyDescent="0.15">
      <c r="B21" s="618" t="s">
        <v>279</v>
      </c>
      <c r="C21" s="619"/>
      <c r="D21" s="619"/>
      <c r="E21" s="619"/>
      <c r="F21" s="619"/>
      <c r="G21" s="619"/>
      <c r="H21" s="619"/>
      <c r="I21" s="619"/>
      <c r="J21" s="619"/>
      <c r="K21" s="619"/>
      <c r="L21" s="619"/>
      <c r="M21" s="619"/>
      <c r="N21" s="619"/>
      <c r="O21" s="619"/>
      <c r="P21" s="619"/>
      <c r="Q21" s="620"/>
      <c r="R21" s="621">
        <v>10347469</v>
      </c>
      <c r="S21" s="622"/>
      <c r="T21" s="622"/>
      <c r="U21" s="622"/>
      <c r="V21" s="622"/>
      <c r="W21" s="622"/>
      <c r="X21" s="622"/>
      <c r="Y21" s="623"/>
      <c r="Z21" s="659">
        <v>17.399999999999999</v>
      </c>
      <c r="AA21" s="659"/>
      <c r="AB21" s="659"/>
      <c r="AC21" s="659"/>
      <c r="AD21" s="660">
        <v>9228329</v>
      </c>
      <c r="AE21" s="660"/>
      <c r="AF21" s="660"/>
      <c r="AG21" s="660"/>
      <c r="AH21" s="660"/>
      <c r="AI21" s="660"/>
      <c r="AJ21" s="660"/>
      <c r="AK21" s="660"/>
      <c r="AL21" s="624">
        <v>32.1</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v>5183</v>
      </c>
      <c r="BH21" s="622"/>
      <c r="BI21" s="622"/>
      <c r="BJ21" s="622"/>
      <c r="BK21" s="622"/>
      <c r="BL21" s="622"/>
      <c r="BM21" s="622"/>
      <c r="BN21" s="623"/>
      <c r="BO21" s="659">
        <v>0</v>
      </c>
      <c r="BP21" s="659"/>
      <c r="BQ21" s="659"/>
      <c r="BR21" s="659"/>
      <c r="BS21" s="660" t="s">
        <v>236</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281</v>
      </c>
      <c r="C22" s="619"/>
      <c r="D22" s="619"/>
      <c r="E22" s="619"/>
      <c r="F22" s="619"/>
      <c r="G22" s="619"/>
      <c r="H22" s="619"/>
      <c r="I22" s="619"/>
      <c r="J22" s="619"/>
      <c r="K22" s="619"/>
      <c r="L22" s="619"/>
      <c r="M22" s="619"/>
      <c r="N22" s="619"/>
      <c r="O22" s="619"/>
      <c r="P22" s="619"/>
      <c r="Q22" s="620"/>
      <c r="R22" s="621">
        <v>9228329</v>
      </c>
      <c r="S22" s="622"/>
      <c r="T22" s="622"/>
      <c r="U22" s="622"/>
      <c r="V22" s="622"/>
      <c r="W22" s="622"/>
      <c r="X22" s="622"/>
      <c r="Y22" s="623"/>
      <c r="Z22" s="659">
        <v>15.5</v>
      </c>
      <c r="AA22" s="659"/>
      <c r="AB22" s="659"/>
      <c r="AC22" s="659"/>
      <c r="AD22" s="660">
        <v>9228329</v>
      </c>
      <c r="AE22" s="660"/>
      <c r="AF22" s="660"/>
      <c r="AG22" s="660"/>
      <c r="AH22" s="660"/>
      <c r="AI22" s="660"/>
      <c r="AJ22" s="660"/>
      <c r="AK22" s="660"/>
      <c r="AL22" s="624">
        <v>32.1</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t="s">
        <v>236</v>
      </c>
      <c r="BH22" s="622"/>
      <c r="BI22" s="622"/>
      <c r="BJ22" s="622"/>
      <c r="BK22" s="622"/>
      <c r="BL22" s="622"/>
      <c r="BM22" s="622"/>
      <c r="BN22" s="623"/>
      <c r="BO22" s="659" t="s">
        <v>236</v>
      </c>
      <c r="BP22" s="659"/>
      <c r="BQ22" s="659"/>
      <c r="BR22" s="659"/>
      <c r="BS22" s="660" t="s">
        <v>236</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284</v>
      </c>
      <c r="C23" s="619"/>
      <c r="D23" s="619"/>
      <c r="E23" s="619"/>
      <c r="F23" s="619"/>
      <c r="G23" s="619"/>
      <c r="H23" s="619"/>
      <c r="I23" s="619"/>
      <c r="J23" s="619"/>
      <c r="K23" s="619"/>
      <c r="L23" s="619"/>
      <c r="M23" s="619"/>
      <c r="N23" s="619"/>
      <c r="O23" s="619"/>
      <c r="P23" s="619"/>
      <c r="Q23" s="620"/>
      <c r="R23" s="621">
        <v>1119140</v>
      </c>
      <c r="S23" s="622"/>
      <c r="T23" s="622"/>
      <c r="U23" s="622"/>
      <c r="V23" s="622"/>
      <c r="W23" s="622"/>
      <c r="X23" s="622"/>
      <c r="Y23" s="623"/>
      <c r="Z23" s="659">
        <v>1.9</v>
      </c>
      <c r="AA23" s="659"/>
      <c r="AB23" s="659"/>
      <c r="AC23" s="659"/>
      <c r="AD23" s="660" t="s">
        <v>236</v>
      </c>
      <c r="AE23" s="660"/>
      <c r="AF23" s="660"/>
      <c r="AG23" s="660"/>
      <c r="AH23" s="660"/>
      <c r="AI23" s="660"/>
      <c r="AJ23" s="660"/>
      <c r="AK23" s="660"/>
      <c r="AL23" s="624" t="s">
        <v>236</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t="s">
        <v>236</v>
      </c>
      <c r="BH23" s="622"/>
      <c r="BI23" s="622"/>
      <c r="BJ23" s="622"/>
      <c r="BK23" s="622"/>
      <c r="BL23" s="622"/>
      <c r="BM23" s="622"/>
      <c r="BN23" s="623"/>
      <c r="BO23" s="659" t="s">
        <v>236</v>
      </c>
      <c r="BP23" s="659"/>
      <c r="BQ23" s="659"/>
      <c r="BR23" s="659"/>
      <c r="BS23" s="660" t="s">
        <v>236</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15">
      <c r="B24" s="618" t="s">
        <v>291</v>
      </c>
      <c r="C24" s="619"/>
      <c r="D24" s="619"/>
      <c r="E24" s="619"/>
      <c r="F24" s="619"/>
      <c r="G24" s="619"/>
      <c r="H24" s="619"/>
      <c r="I24" s="619"/>
      <c r="J24" s="619"/>
      <c r="K24" s="619"/>
      <c r="L24" s="619"/>
      <c r="M24" s="619"/>
      <c r="N24" s="619"/>
      <c r="O24" s="619"/>
      <c r="P24" s="619"/>
      <c r="Q24" s="620"/>
      <c r="R24" s="621" t="s">
        <v>236</v>
      </c>
      <c r="S24" s="622"/>
      <c r="T24" s="622"/>
      <c r="U24" s="622"/>
      <c r="V24" s="622"/>
      <c r="W24" s="622"/>
      <c r="X24" s="622"/>
      <c r="Y24" s="623"/>
      <c r="Z24" s="659" t="s">
        <v>236</v>
      </c>
      <c r="AA24" s="659"/>
      <c r="AB24" s="659"/>
      <c r="AC24" s="659"/>
      <c r="AD24" s="660" t="s">
        <v>236</v>
      </c>
      <c r="AE24" s="660"/>
      <c r="AF24" s="660"/>
      <c r="AG24" s="660"/>
      <c r="AH24" s="660"/>
      <c r="AI24" s="660"/>
      <c r="AJ24" s="660"/>
      <c r="AK24" s="660"/>
      <c r="AL24" s="624" t="s">
        <v>236</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236</v>
      </c>
      <c r="BH24" s="622"/>
      <c r="BI24" s="622"/>
      <c r="BJ24" s="622"/>
      <c r="BK24" s="622"/>
      <c r="BL24" s="622"/>
      <c r="BM24" s="622"/>
      <c r="BN24" s="623"/>
      <c r="BO24" s="659" t="s">
        <v>236</v>
      </c>
      <c r="BP24" s="659"/>
      <c r="BQ24" s="659"/>
      <c r="BR24" s="659"/>
      <c r="BS24" s="660" t="s">
        <v>236</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26195359</v>
      </c>
      <c r="CS24" s="677"/>
      <c r="CT24" s="677"/>
      <c r="CU24" s="677"/>
      <c r="CV24" s="677"/>
      <c r="CW24" s="677"/>
      <c r="CX24" s="677"/>
      <c r="CY24" s="702"/>
      <c r="CZ24" s="703">
        <v>47.4</v>
      </c>
      <c r="DA24" s="685"/>
      <c r="DB24" s="685"/>
      <c r="DC24" s="705"/>
      <c r="DD24" s="701">
        <v>16272758</v>
      </c>
      <c r="DE24" s="677"/>
      <c r="DF24" s="677"/>
      <c r="DG24" s="677"/>
      <c r="DH24" s="677"/>
      <c r="DI24" s="677"/>
      <c r="DJ24" s="677"/>
      <c r="DK24" s="702"/>
      <c r="DL24" s="701">
        <v>16011325</v>
      </c>
      <c r="DM24" s="677"/>
      <c r="DN24" s="677"/>
      <c r="DO24" s="677"/>
      <c r="DP24" s="677"/>
      <c r="DQ24" s="677"/>
      <c r="DR24" s="677"/>
      <c r="DS24" s="677"/>
      <c r="DT24" s="677"/>
      <c r="DU24" s="677"/>
      <c r="DV24" s="702"/>
      <c r="DW24" s="703">
        <v>55.8</v>
      </c>
      <c r="DX24" s="685"/>
      <c r="DY24" s="685"/>
      <c r="DZ24" s="685"/>
      <c r="EA24" s="685"/>
      <c r="EB24" s="685"/>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29765841</v>
      </c>
      <c r="S25" s="622"/>
      <c r="T25" s="622"/>
      <c r="U25" s="622"/>
      <c r="V25" s="622"/>
      <c r="W25" s="622"/>
      <c r="X25" s="622"/>
      <c r="Y25" s="623"/>
      <c r="Z25" s="659">
        <v>50.1</v>
      </c>
      <c r="AA25" s="659"/>
      <c r="AB25" s="659"/>
      <c r="AC25" s="659"/>
      <c r="AD25" s="660">
        <v>28646701</v>
      </c>
      <c r="AE25" s="660"/>
      <c r="AF25" s="660"/>
      <c r="AG25" s="660"/>
      <c r="AH25" s="660"/>
      <c r="AI25" s="660"/>
      <c r="AJ25" s="660"/>
      <c r="AK25" s="660"/>
      <c r="AL25" s="624">
        <v>99.8</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236</v>
      </c>
      <c r="BH25" s="622"/>
      <c r="BI25" s="622"/>
      <c r="BJ25" s="622"/>
      <c r="BK25" s="622"/>
      <c r="BL25" s="622"/>
      <c r="BM25" s="622"/>
      <c r="BN25" s="623"/>
      <c r="BO25" s="659" t="s">
        <v>236</v>
      </c>
      <c r="BP25" s="659"/>
      <c r="BQ25" s="659"/>
      <c r="BR25" s="659"/>
      <c r="BS25" s="660" t="s">
        <v>236</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8267920</v>
      </c>
      <c r="CS25" s="634"/>
      <c r="CT25" s="634"/>
      <c r="CU25" s="634"/>
      <c r="CV25" s="634"/>
      <c r="CW25" s="634"/>
      <c r="CX25" s="634"/>
      <c r="CY25" s="635"/>
      <c r="CZ25" s="624">
        <v>15</v>
      </c>
      <c r="DA25" s="636"/>
      <c r="DB25" s="636"/>
      <c r="DC25" s="637"/>
      <c r="DD25" s="627">
        <v>7667481</v>
      </c>
      <c r="DE25" s="634"/>
      <c r="DF25" s="634"/>
      <c r="DG25" s="634"/>
      <c r="DH25" s="634"/>
      <c r="DI25" s="634"/>
      <c r="DJ25" s="634"/>
      <c r="DK25" s="635"/>
      <c r="DL25" s="627">
        <v>7580338</v>
      </c>
      <c r="DM25" s="634"/>
      <c r="DN25" s="634"/>
      <c r="DO25" s="634"/>
      <c r="DP25" s="634"/>
      <c r="DQ25" s="634"/>
      <c r="DR25" s="634"/>
      <c r="DS25" s="634"/>
      <c r="DT25" s="634"/>
      <c r="DU25" s="634"/>
      <c r="DV25" s="635"/>
      <c r="DW25" s="624">
        <v>26.4</v>
      </c>
      <c r="DX25" s="636"/>
      <c r="DY25" s="636"/>
      <c r="DZ25" s="636"/>
      <c r="EA25" s="636"/>
      <c r="EB25" s="636"/>
      <c r="EC25" s="648"/>
    </row>
    <row r="26" spans="2:133" ht="11.25" customHeight="1" x14ac:dyDescent="0.15">
      <c r="B26" s="618" t="s">
        <v>297</v>
      </c>
      <c r="C26" s="619"/>
      <c r="D26" s="619"/>
      <c r="E26" s="619"/>
      <c r="F26" s="619"/>
      <c r="G26" s="619"/>
      <c r="H26" s="619"/>
      <c r="I26" s="619"/>
      <c r="J26" s="619"/>
      <c r="K26" s="619"/>
      <c r="L26" s="619"/>
      <c r="M26" s="619"/>
      <c r="N26" s="619"/>
      <c r="O26" s="619"/>
      <c r="P26" s="619"/>
      <c r="Q26" s="620"/>
      <c r="R26" s="621">
        <v>10466</v>
      </c>
      <c r="S26" s="622"/>
      <c r="T26" s="622"/>
      <c r="U26" s="622"/>
      <c r="V26" s="622"/>
      <c r="W26" s="622"/>
      <c r="X26" s="622"/>
      <c r="Y26" s="623"/>
      <c r="Z26" s="659">
        <v>0</v>
      </c>
      <c r="AA26" s="659"/>
      <c r="AB26" s="659"/>
      <c r="AC26" s="659"/>
      <c r="AD26" s="660">
        <v>10466</v>
      </c>
      <c r="AE26" s="660"/>
      <c r="AF26" s="660"/>
      <c r="AG26" s="660"/>
      <c r="AH26" s="660"/>
      <c r="AI26" s="660"/>
      <c r="AJ26" s="660"/>
      <c r="AK26" s="660"/>
      <c r="AL26" s="624">
        <v>0</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236</v>
      </c>
      <c r="BH26" s="622"/>
      <c r="BI26" s="622"/>
      <c r="BJ26" s="622"/>
      <c r="BK26" s="622"/>
      <c r="BL26" s="622"/>
      <c r="BM26" s="622"/>
      <c r="BN26" s="623"/>
      <c r="BO26" s="659" t="s">
        <v>236</v>
      </c>
      <c r="BP26" s="659"/>
      <c r="BQ26" s="659"/>
      <c r="BR26" s="659"/>
      <c r="BS26" s="660" t="s">
        <v>236</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5199472</v>
      </c>
      <c r="CS26" s="622"/>
      <c r="CT26" s="622"/>
      <c r="CU26" s="622"/>
      <c r="CV26" s="622"/>
      <c r="CW26" s="622"/>
      <c r="CX26" s="622"/>
      <c r="CY26" s="623"/>
      <c r="CZ26" s="624">
        <v>9.4</v>
      </c>
      <c r="DA26" s="636"/>
      <c r="DB26" s="636"/>
      <c r="DC26" s="637"/>
      <c r="DD26" s="627">
        <v>4866064</v>
      </c>
      <c r="DE26" s="622"/>
      <c r="DF26" s="622"/>
      <c r="DG26" s="622"/>
      <c r="DH26" s="622"/>
      <c r="DI26" s="622"/>
      <c r="DJ26" s="622"/>
      <c r="DK26" s="623"/>
      <c r="DL26" s="627" t="s">
        <v>236</v>
      </c>
      <c r="DM26" s="622"/>
      <c r="DN26" s="622"/>
      <c r="DO26" s="622"/>
      <c r="DP26" s="622"/>
      <c r="DQ26" s="622"/>
      <c r="DR26" s="622"/>
      <c r="DS26" s="622"/>
      <c r="DT26" s="622"/>
      <c r="DU26" s="622"/>
      <c r="DV26" s="623"/>
      <c r="DW26" s="624" t="s">
        <v>236</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244073</v>
      </c>
      <c r="S27" s="622"/>
      <c r="T27" s="622"/>
      <c r="U27" s="622"/>
      <c r="V27" s="622"/>
      <c r="W27" s="622"/>
      <c r="X27" s="622"/>
      <c r="Y27" s="623"/>
      <c r="Z27" s="659">
        <v>0.4</v>
      </c>
      <c r="AA27" s="659"/>
      <c r="AB27" s="659"/>
      <c r="AC27" s="659"/>
      <c r="AD27" s="660" t="s">
        <v>236</v>
      </c>
      <c r="AE27" s="660"/>
      <c r="AF27" s="660"/>
      <c r="AG27" s="660"/>
      <c r="AH27" s="660"/>
      <c r="AI27" s="660"/>
      <c r="AJ27" s="660"/>
      <c r="AK27" s="660"/>
      <c r="AL27" s="624" t="s">
        <v>236</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15894260</v>
      </c>
      <c r="BH27" s="622"/>
      <c r="BI27" s="622"/>
      <c r="BJ27" s="622"/>
      <c r="BK27" s="622"/>
      <c r="BL27" s="622"/>
      <c r="BM27" s="622"/>
      <c r="BN27" s="623"/>
      <c r="BO27" s="659">
        <v>100</v>
      </c>
      <c r="BP27" s="659"/>
      <c r="BQ27" s="659"/>
      <c r="BR27" s="659"/>
      <c r="BS27" s="660">
        <v>292819</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12721190</v>
      </c>
      <c r="CS27" s="634"/>
      <c r="CT27" s="634"/>
      <c r="CU27" s="634"/>
      <c r="CV27" s="634"/>
      <c r="CW27" s="634"/>
      <c r="CX27" s="634"/>
      <c r="CY27" s="635"/>
      <c r="CZ27" s="624">
        <v>23</v>
      </c>
      <c r="DA27" s="636"/>
      <c r="DB27" s="636"/>
      <c r="DC27" s="637"/>
      <c r="DD27" s="627">
        <v>3586123</v>
      </c>
      <c r="DE27" s="634"/>
      <c r="DF27" s="634"/>
      <c r="DG27" s="634"/>
      <c r="DH27" s="634"/>
      <c r="DI27" s="634"/>
      <c r="DJ27" s="634"/>
      <c r="DK27" s="635"/>
      <c r="DL27" s="627">
        <v>3411833</v>
      </c>
      <c r="DM27" s="634"/>
      <c r="DN27" s="634"/>
      <c r="DO27" s="634"/>
      <c r="DP27" s="634"/>
      <c r="DQ27" s="634"/>
      <c r="DR27" s="634"/>
      <c r="DS27" s="634"/>
      <c r="DT27" s="634"/>
      <c r="DU27" s="634"/>
      <c r="DV27" s="635"/>
      <c r="DW27" s="624">
        <v>11.9</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390488</v>
      </c>
      <c r="S28" s="622"/>
      <c r="T28" s="622"/>
      <c r="U28" s="622"/>
      <c r="V28" s="622"/>
      <c r="W28" s="622"/>
      <c r="X28" s="622"/>
      <c r="Y28" s="623"/>
      <c r="Z28" s="659">
        <v>0.7</v>
      </c>
      <c r="AA28" s="659"/>
      <c r="AB28" s="659"/>
      <c r="AC28" s="659"/>
      <c r="AD28" s="660">
        <v>36820</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5206249</v>
      </c>
      <c r="CS28" s="622"/>
      <c r="CT28" s="622"/>
      <c r="CU28" s="622"/>
      <c r="CV28" s="622"/>
      <c r="CW28" s="622"/>
      <c r="CX28" s="622"/>
      <c r="CY28" s="623"/>
      <c r="CZ28" s="624">
        <v>9.4</v>
      </c>
      <c r="DA28" s="636"/>
      <c r="DB28" s="636"/>
      <c r="DC28" s="637"/>
      <c r="DD28" s="627">
        <v>5019154</v>
      </c>
      <c r="DE28" s="622"/>
      <c r="DF28" s="622"/>
      <c r="DG28" s="622"/>
      <c r="DH28" s="622"/>
      <c r="DI28" s="622"/>
      <c r="DJ28" s="622"/>
      <c r="DK28" s="623"/>
      <c r="DL28" s="627">
        <v>5019154</v>
      </c>
      <c r="DM28" s="622"/>
      <c r="DN28" s="622"/>
      <c r="DO28" s="622"/>
      <c r="DP28" s="622"/>
      <c r="DQ28" s="622"/>
      <c r="DR28" s="622"/>
      <c r="DS28" s="622"/>
      <c r="DT28" s="622"/>
      <c r="DU28" s="622"/>
      <c r="DV28" s="623"/>
      <c r="DW28" s="624">
        <v>17.5</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219900</v>
      </c>
      <c r="S29" s="622"/>
      <c r="T29" s="622"/>
      <c r="U29" s="622"/>
      <c r="V29" s="622"/>
      <c r="W29" s="622"/>
      <c r="X29" s="622"/>
      <c r="Y29" s="623"/>
      <c r="Z29" s="659">
        <v>0.4</v>
      </c>
      <c r="AA29" s="659"/>
      <c r="AB29" s="659"/>
      <c r="AC29" s="659"/>
      <c r="AD29" s="660" t="s">
        <v>236</v>
      </c>
      <c r="AE29" s="660"/>
      <c r="AF29" s="660"/>
      <c r="AG29" s="660"/>
      <c r="AH29" s="660"/>
      <c r="AI29" s="660"/>
      <c r="AJ29" s="660"/>
      <c r="AK29" s="660"/>
      <c r="AL29" s="624" t="s">
        <v>236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307</v>
      </c>
      <c r="CG29" s="619"/>
      <c r="CH29" s="619"/>
      <c r="CI29" s="619"/>
      <c r="CJ29" s="619"/>
      <c r="CK29" s="619"/>
      <c r="CL29" s="619"/>
      <c r="CM29" s="619"/>
      <c r="CN29" s="619"/>
      <c r="CO29" s="619"/>
      <c r="CP29" s="619"/>
      <c r="CQ29" s="620"/>
      <c r="CR29" s="621">
        <v>5206249</v>
      </c>
      <c r="CS29" s="634"/>
      <c r="CT29" s="634"/>
      <c r="CU29" s="634"/>
      <c r="CV29" s="634"/>
      <c r="CW29" s="634"/>
      <c r="CX29" s="634"/>
      <c r="CY29" s="635"/>
      <c r="CZ29" s="624">
        <v>9.4</v>
      </c>
      <c r="DA29" s="636"/>
      <c r="DB29" s="636"/>
      <c r="DC29" s="637"/>
      <c r="DD29" s="627">
        <v>5019154</v>
      </c>
      <c r="DE29" s="634"/>
      <c r="DF29" s="634"/>
      <c r="DG29" s="634"/>
      <c r="DH29" s="634"/>
      <c r="DI29" s="634"/>
      <c r="DJ29" s="634"/>
      <c r="DK29" s="635"/>
      <c r="DL29" s="627">
        <v>5019154</v>
      </c>
      <c r="DM29" s="634"/>
      <c r="DN29" s="634"/>
      <c r="DO29" s="634"/>
      <c r="DP29" s="634"/>
      <c r="DQ29" s="634"/>
      <c r="DR29" s="634"/>
      <c r="DS29" s="634"/>
      <c r="DT29" s="634"/>
      <c r="DU29" s="634"/>
      <c r="DV29" s="635"/>
      <c r="DW29" s="624">
        <v>17.5</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11724479</v>
      </c>
      <c r="S30" s="622"/>
      <c r="T30" s="622"/>
      <c r="U30" s="622"/>
      <c r="V30" s="622"/>
      <c r="W30" s="622"/>
      <c r="X30" s="622"/>
      <c r="Y30" s="623"/>
      <c r="Z30" s="659">
        <v>19.7</v>
      </c>
      <c r="AA30" s="659"/>
      <c r="AB30" s="659"/>
      <c r="AC30" s="659"/>
      <c r="AD30" s="660" t="s">
        <v>236</v>
      </c>
      <c r="AE30" s="660"/>
      <c r="AF30" s="660"/>
      <c r="AG30" s="660"/>
      <c r="AH30" s="660"/>
      <c r="AI30" s="660"/>
      <c r="AJ30" s="660"/>
      <c r="AK30" s="660"/>
      <c r="AL30" s="624" t="s">
        <v>236</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4903310</v>
      </c>
      <c r="CS30" s="622"/>
      <c r="CT30" s="622"/>
      <c r="CU30" s="622"/>
      <c r="CV30" s="622"/>
      <c r="CW30" s="622"/>
      <c r="CX30" s="622"/>
      <c r="CY30" s="623"/>
      <c r="CZ30" s="624">
        <v>8.9</v>
      </c>
      <c r="DA30" s="636"/>
      <c r="DB30" s="636"/>
      <c r="DC30" s="637"/>
      <c r="DD30" s="627">
        <v>4727208</v>
      </c>
      <c r="DE30" s="622"/>
      <c r="DF30" s="622"/>
      <c r="DG30" s="622"/>
      <c r="DH30" s="622"/>
      <c r="DI30" s="622"/>
      <c r="DJ30" s="622"/>
      <c r="DK30" s="623"/>
      <c r="DL30" s="627">
        <v>4727208</v>
      </c>
      <c r="DM30" s="622"/>
      <c r="DN30" s="622"/>
      <c r="DO30" s="622"/>
      <c r="DP30" s="622"/>
      <c r="DQ30" s="622"/>
      <c r="DR30" s="622"/>
      <c r="DS30" s="622"/>
      <c r="DT30" s="622"/>
      <c r="DU30" s="622"/>
      <c r="DV30" s="623"/>
      <c r="DW30" s="624">
        <v>16.5</v>
      </c>
      <c r="DX30" s="636"/>
      <c r="DY30" s="636"/>
      <c r="DZ30" s="636"/>
      <c r="EA30" s="636"/>
      <c r="EB30" s="636"/>
      <c r="EC30" s="648"/>
    </row>
    <row r="31" spans="2:133" ht="11.25" customHeight="1" x14ac:dyDescent="0.15">
      <c r="B31" s="688" t="s">
        <v>312</v>
      </c>
      <c r="C31" s="689"/>
      <c r="D31" s="689"/>
      <c r="E31" s="689"/>
      <c r="F31" s="689"/>
      <c r="G31" s="689"/>
      <c r="H31" s="689"/>
      <c r="I31" s="689"/>
      <c r="J31" s="689"/>
      <c r="K31" s="689"/>
      <c r="L31" s="689"/>
      <c r="M31" s="689"/>
      <c r="N31" s="689"/>
      <c r="O31" s="689"/>
      <c r="P31" s="689"/>
      <c r="Q31" s="690"/>
      <c r="R31" s="621" t="s">
        <v>236</v>
      </c>
      <c r="S31" s="622"/>
      <c r="T31" s="622"/>
      <c r="U31" s="622"/>
      <c r="V31" s="622"/>
      <c r="W31" s="622"/>
      <c r="X31" s="622"/>
      <c r="Y31" s="623"/>
      <c r="Z31" s="659" t="s">
        <v>236</v>
      </c>
      <c r="AA31" s="659"/>
      <c r="AB31" s="659"/>
      <c r="AC31" s="659"/>
      <c r="AD31" s="660" t="s">
        <v>236</v>
      </c>
      <c r="AE31" s="660"/>
      <c r="AF31" s="660"/>
      <c r="AG31" s="660"/>
      <c r="AH31" s="660"/>
      <c r="AI31" s="660"/>
      <c r="AJ31" s="660"/>
      <c r="AK31" s="660"/>
      <c r="AL31" s="624" t="s">
        <v>236</v>
      </c>
      <c r="AM31" s="625"/>
      <c r="AN31" s="625"/>
      <c r="AO31" s="661"/>
      <c r="AP31" s="693" t="s">
        <v>313</v>
      </c>
      <c r="AQ31" s="694"/>
      <c r="AR31" s="694"/>
      <c r="AS31" s="694"/>
      <c r="AT31" s="695" t="s">
        <v>314</v>
      </c>
      <c r="AU31" s="218"/>
      <c r="AV31" s="218"/>
      <c r="AW31" s="218"/>
      <c r="AX31" s="679" t="s">
        <v>190</v>
      </c>
      <c r="AY31" s="680"/>
      <c r="AZ31" s="680"/>
      <c r="BA31" s="680"/>
      <c r="BB31" s="680"/>
      <c r="BC31" s="680"/>
      <c r="BD31" s="680"/>
      <c r="BE31" s="680"/>
      <c r="BF31" s="681"/>
      <c r="BG31" s="683">
        <v>99.6</v>
      </c>
      <c r="BH31" s="684"/>
      <c r="BI31" s="684"/>
      <c r="BJ31" s="684"/>
      <c r="BK31" s="684"/>
      <c r="BL31" s="684"/>
      <c r="BM31" s="685">
        <v>98</v>
      </c>
      <c r="BN31" s="684"/>
      <c r="BO31" s="684"/>
      <c r="BP31" s="684"/>
      <c r="BQ31" s="686"/>
      <c r="BR31" s="683">
        <v>99.5</v>
      </c>
      <c r="BS31" s="684"/>
      <c r="BT31" s="684"/>
      <c r="BU31" s="684"/>
      <c r="BV31" s="684"/>
      <c r="BW31" s="684"/>
      <c r="BX31" s="685">
        <v>97.9</v>
      </c>
      <c r="BY31" s="684"/>
      <c r="BZ31" s="684"/>
      <c r="CA31" s="684"/>
      <c r="CB31" s="686"/>
      <c r="CD31" s="642"/>
      <c r="CE31" s="643"/>
      <c r="CF31" s="618" t="s">
        <v>315</v>
      </c>
      <c r="CG31" s="619"/>
      <c r="CH31" s="619"/>
      <c r="CI31" s="619"/>
      <c r="CJ31" s="619"/>
      <c r="CK31" s="619"/>
      <c r="CL31" s="619"/>
      <c r="CM31" s="619"/>
      <c r="CN31" s="619"/>
      <c r="CO31" s="619"/>
      <c r="CP31" s="619"/>
      <c r="CQ31" s="620"/>
      <c r="CR31" s="621">
        <v>302939</v>
      </c>
      <c r="CS31" s="634"/>
      <c r="CT31" s="634"/>
      <c r="CU31" s="634"/>
      <c r="CV31" s="634"/>
      <c r="CW31" s="634"/>
      <c r="CX31" s="634"/>
      <c r="CY31" s="635"/>
      <c r="CZ31" s="624">
        <v>0.5</v>
      </c>
      <c r="DA31" s="636"/>
      <c r="DB31" s="636"/>
      <c r="DC31" s="637"/>
      <c r="DD31" s="627">
        <v>291946</v>
      </c>
      <c r="DE31" s="634"/>
      <c r="DF31" s="634"/>
      <c r="DG31" s="634"/>
      <c r="DH31" s="634"/>
      <c r="DI31" s="634"/>
      <c r="DJ31" s="634"/>
      <c r="DK31" s="635"/>
      <c r="DL31" s="627">
        <v>291946</v>
      </c>
      <c r="DM31" s="634"/>
      <c r="DN31" s="634"/>
      <c r="DO31" s="634"/>
      <c r="DP31" s="634"/>
      <c r="DQ31" s="634"/>
      <c r="DR31" s="634"/>
      <c r="DS31" s="634"/>
      <c r="DT31" s="634"/>
      <c r="DU31" s="634"/>
      <c r="DV31" s="635"/>
      <c r="DW31" s="624">
        <v>1</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4102912</v>
      </c>
      <c r="S32" s="622"/>
      <c r="T32" s="622"/>
      <c r="U32" s="622"/>
      <c r="V32" s="622"/>
      <c r="W32" s="622"/>
      <c r="X32" s="622"/>
      <c r="Y32" s="623"/>
      <c r="Z32" s="659">
        <v>6.9</v>
      </c>
      <c r="AA32" s="659"/>
      <c r="AB32" s="659"/>
      <c r="AC32" s="659"/>
      <c r="AD32" s="660" t="s">
        <v>236</v>
      </c>
      <c r="AE32" s="660"/>
      <c r="AF32" s="660"/>
      <c r="AG32" s="660"/>
      <c r="AH32" s="660"/>
      <c r="AI32" s="660"/>
      <c r="AJ32" s="660"/>
      <c r="AK32" s="660"/>
      <c r="AL32" s="624" t="s">
        <v>236</v>
      </c>
      <c r="AM32" s="625"/>
      <c r="AN32" s="625"/>
      <c r="AO32" s="661"/>
      <c r="AP32" s="662"/>
      <c r="AQ32" s="663"/>
      <c r="AR32" s="663"/>
      <c r="AS32" s="663"/>
      <c r="AT32" s="696"/>
      <c r="AU32" s="214" t="s">
        <v>317</v>
      </c>
      <c r="AX32" s="618" t="s">
        <v>318</v>
      </c>
      <c r="AY32" s="619"/>
      <c r="AZ32" s="619"/>
      <c r="BA32" s="619"/>
      <c r="BB32" s="619"/>
      <c r="BC32" s="619"/>
      <c r="BD32" s="619"/>
      <c r="BE32" s="619"/>
      <c r="BF32" s="620"/>
      <c r="BG32" s="687">
        <v>99.6</v>
      </c>
      <c r="BH32" s="634"/>
      <c r="BI32" s="634"/>
      <c r="BJ32" s="634"/>
      <c r="BK32" s="634"/>
      <c r="BL32" s="634"/>
      <c r="BM32" s="625">
        <v>98.9</v>
      </c>
      <c r="BN32" s="634"/>
      <c r="BO32" s="634"/>
      <c r="BP32" s="634"/>
      <c r="BQ32" s="657"/>
      <c r="BR32" s="687">
        <v>99.6</v>
      </c>
      <c r="BS32" s="634"/>
      <c r="BT32" s="634"/>
      <c r="BU32" s="634"/>
      <c r="BV32" s="634"/>
      <c r="BW32" s="634"/>
      <c r="BX32" s="625">
        <v>98.8</v>
      </c>
      <c r="BY32" s="634"/>
      <c r="BZ32" s="634"/>
      <c r="CA32" s="634"/>
      <c r="CB32" s="657"/>
      <c r="CD32" s="644"/>
      <c r="CE32" s="645"/>
      <c r="CF32" s="618" t="s">
        <v>319</v>
      </c>
      <c r="CG32" s="619"/>
      <c r="CH32" s="619"/>
      <c r="CI32" s="619"/>
      <c r="CJ32" s="619"/>
      <c r="CK32" s="619"/>
      <c r="CL32" s="619"/>
      <c r="CM32" s="619"/>
      <c r="CN32" s="619"/>
      <c r="CO32" s="619"/>
      <c r="CP32" s="619"/>
      <c r="CQ32" s="620"/>
      <c r="CR32" s="621" t="s">
        <v>236</v>
      </c>
      <c r="CS32" s="622"/>
      <c r="CT32" s="622"/>
      <c r="CU32" s="622"/>
      <c r="CV32" s="622"/>
      <c r="CW32" s="622"/>
      <c r="CX32" s="622"/>
      <c r="CY32" s="623"/>
      <c r="CZ32" s="624" t="s">
        <v>236</v>
      </c>
      <c r="DA32" s="636"/>
      <c r="DB32" s="636"/>
      <c r="DC32" s="637"/>
      <c r="DD32" s="627" t="s">
        <v>236</v>
      </c>
      <c r="DE32" s="622"/>
      <c r="DF32" s="622"/>
      <c r="DG32" s="622"/>
      <c r="DH32" s="622"/>
      <c r="DI32" s="622"/>
      <c r="DJ32" s="622"/>
      <c r="DK32" s="623"/>
      <c r="DL32" s="627" t="s">
        <v>236</v>
      </c>
      <c r="DM32" s="622"/>
      <c r="DN32" s="622"/>
      <c r="DO32" s="622"/>
      <c r="DP32" s="622"/>
      <c r="DQ32" s="622"/>
      <c r="DR32" s="622"/>
      <c r="DS32" s="622"/>
      <c r="DT32" s="622"/>
      <c r="DU32" s="622"/>
      <c r="DV32" s="623"/>
      <c r="DW32" s="624" t="s">
        <v>236</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98715</v>
      </c>
      <c r="S33" s="622"/>
      <c r="T33" s="622"/>
      <c r="U33" s="622"/>
      <c r="V33" s="622"/>
      <c r="W33" s="622"/>
      <c r="X33" s="622"/>
      <c r="Y33" s="623"/>
      <c r="Z33" s="659">
        <v>0.2</v>
      </c>
      <c r="AA33" s="659"/>
      <c r="AB33" s="659"/>
      <c r="AC33" s="659"/>
      <c r="AD33" s="660">
        <v>12670</v>
      </c>
      <c r="AE33" s="660"/>
      <c r="AF33" s="660"/>
      <c r="AG33" s="660"/>
      <c r="AH33" s="660"/>
      <c r="AI33" s="660"/>
      <c r="AJ33" s="660"/>
      <c r="AK33" s="660"/>
      <c r="AL33" s="624">
        <v>0</v>
      </c>
      <c r="AM33" s="625"/>
      <c r="AN33" s="625"/>
      <c r="AO33" s="661"/>
      <c r="AP33" s="664"/>
      <c r="AQ33" s="665"/>
      <c r="AR33" s="665"/>
      <c r="AS33" s="665"/>
      <c r="AT33" s="697"/>
      <c r="AU33" s="219"/>
      <c r="AV33" s="219"/>
      <c r="AW33" s="219"/>
      <c r="AX33" s="602" t="s">
        <v>321</v>
      </c>
      <c r="AY33" s="603"/>
      <c r="AZ33" s="603"/>
      <c r="BA33" s="603"/>
      <c r="BB33" s="603"/>
      <c r="BC33" s="603"/>
      <c r="BD33" s="603"/>
      <c r="BE33" s="603"/>
      <c r="BF33" s="604"/>
      <c r="BG33" s="682">
        <v>99.5</v>
      </c>
      <c r="BH33" s="606"/>
      <c r="BI33" s="606"/>
      <c r="BJ33" s="606"/>
      <c r="BK33" s="606"/>
      <c r="BL33" s="606"/>
      <c r="BM33" s="652">
        <v>97.3</v>
      </c>
      <c r="BN33" s="606"/>
      <c r="BO33" s="606"/>
      <c r="BP33" s="606"/>
      <c r="BQ33" s="669"/>
      <c r="BR33" s="682">
        <v>99.4</v>
      </c>
      <c r="BS33" s="606"/>
      <c r="BT33" s="606"/>
      <c r="BU33" s="606"/>
      <c r="BV33" s="606"/>
      <c r="BW33" s="606"/>
      <c r="BX33" s="652">
        <v>97.2</v>
      </c>
      <c r="BY33" s="606"/>
      <c r="BZ33" s="606"/>
      <c r="CA33" s="606"/>
      <c r="CB33" s="669"/>
      <c r="CD33" s="618" t="s">
        <v>322</v>
      </c>
      <c r="CE33" s="619"/>
      <c r="CF33" s="619"/>
      <c r="CG33" s="619"/>
      <c r="CH33" s="619"/>
      <c r="CI33" s="619"/>
      <c r="CJ33" s="619"/>
      <c r="CK33" s="619"/>
      <c r="CL33" s="619"/>
      <c r="CM33" s="619"/>
      <c r="CN33" s="619"/>
      <c r="CO33" s="619"/>
      <c r="CP33" s="619"/>
      <c r="CQ33" s="620"/>
      <c r="CR33" s="621">
        <v>21021059</v>
      </c>
      <c r="CS33" s="634"/>
      <c r="CT33" s="634"/>
      <c r="CU33" s="634"/>
      <c r="CV33" s="634"/>
      <c r="CW33" s="634"/>
      <c r="CX33" s="634"/>
      <c r="CY33" s="635"/>
      <c r="CZ33" s="624">
        <v>38</v>
      </c>
      <c r="DA33" s="636"/>
      <c r="DB33" s="636"/>
      <c r="DC33" s="637"/>
      <c r="DD33" s="627">
        <v>16781942</v>
      </c>
      <c r="DE33" s="634"/>
      <c r="DF33" s="634"/>
      <c r="DG33" s="634"/>
      <c r="DH33" s="634"/>
      <c r="DI33" s="634"/>
      <c r="DJ33" s="634"/>
      <c r="DK33" s="635"/>
      <c r="DL33" s="627">
        <v>9599805</v>
      </c>
      <c r="DM33" s="634"/>
      <c r="DN33" s="634"/>
      <c r="DO33" s="634"/>
      <c r="DP33" s="634"/>
      <c r="DQ33" s="634"/>
      <c r="DR33" s="634"/>
      <c r="DS33" s="634"/>
      <c r="DT33" s="634"/>
      <c r="DU33" s="634"/>
      <c r="DV33" s="635"/>
      <c r="DW33" s="624">
        <v>33.4</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906213</v>
      </c>
      <c r="S34" s="622"/>
      <c r="T34" s="622"/>
      <c r="U34" s="622"/>
      <c r="V34" s="622"/>
      <c r="W34" s="622"/>
      <c r="X34" s="622"/>
      <c r="Y34" s="623"/>
      <c r="Z34" s="659">
        <v>1.5</v>
      </c>
      <c r="AA34" s="659"/>
      <c r="AB34" s="659"/>
      <c r="AC34" s="659"/>
      <c r="AD34" s="660" t="s">
        <v>236</v>
      </c>
      <c r="AE34" s="660"/>
      <c r="AF34" s="660"/>
      <c r="AG34" s="660"/>
      <c r="AH34" s="660"/>
      <c r="AI34" s="660"/>
      <c r="AJ34" s="660"/>
      <c r="AK34" s="660"/>
      <c r="AL34" s="624" t="s">
        <v>236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7001994</v>
      </c>
      <c r="CS34" s="622"/>
      <c r="CT34" s="622"/>
      <c r="CU34" s="622"/>
      <c r="CV34" s="622"/>
      <c r="CW34" s="622"/>
      <c r="CX34" s="622"/>
      <c r="CY34" s="623"/>
      <c r="CZ34" s="624">
        <v>12.7</v>
      </c>
      <c r="DA34" s="636"/>
      <c r="DB34" s="636"/>
      <c r="DC34" s="637"/>
      <c r="DD34" s="627">
        <v>5305849</v>
      </c>
      <c r="DE34" s="622"/>
      <c r="DF34" s="622"/>
      <c r="DG34" s="622"/>
      <c r="DH34" s="622"/>
      <c r="DI34" s="622"/>
      <c r="DJ34" s="622"/>
      <c r="DK34" s="623"/>
      <c r="DL34" s="627">
        <v>4240701</v>
      </c>
      <c r="DM34" s="622"/>
      <c r="DN34" s="622"/>
      <c r="DO34" s="622"/>
      <c r="DP34" s="622"/>
      <c r="DQ34" s="622"/>
      <c r="DR34" s="622"/>
      <c r="DS34" s="622"/>
      <c r="DT34" s="622"/>
      <c r="DU34" s="622"/>
      <c r="DV34" s="623"/>
      <c r="DW34" s="624">
        <v>14.8</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2990201</v>
      </c>
      <c r="S35" s="622"/>
      <c r="T35" s="622"/>
      <c r="U35" s="622"/>
      <c r="V35" s="622"/>
      <c r="W35" s="622"/>
      <c r="X35" s="622"/>
      <c r="Y35" s="623"/>
      <c r="Z35" s="659">
        <v>5</v>
      </c>
      <c r="AA35" s="659"/>
      <c r="AB35" s="659"/>
      <c r="AC35" s="659"/>
      <c r="AD35" s="660" t="s">
        <v>236</v>
      </c>
      <c r="AE35" s="660"/>
      <c r="AF35" s="660"/>
      <c r="AG35" s="660"/>
      <c r="AH35" s="660"/>
      <c r="AI35" s="660"/>
      <c r="AJ35" s="660"/>
      <c r="AK35" s="660"/>
      <c r="AL35" s="624" t="s">
        <v>236</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634111</v>
      </c>
      <c r="CS35" s="634"/>
      <c r="CT35" s="634"/>
      <c r="CU35" s="634"/>
      <c r="CV35" s="634"/>
      <c r="CW35" s="634"/>
      <c r="CX35" s="634"/>
      <c r="CY35" s="635"/>
      <c r="CZ35" s="624">
        <v>1.1000000000000001</v>
      </c>
      <c r="DA35" s="636"/>
      <c r="DB35" s="636"/>
      <c r="DC35" s="637"/>
      <c r="DD35" s="627">
        <v>452315</v>
      </c>
      <c r="DE35" s="634"/>
      <c r="DF35" s="634"/>
      <c r="DG35" s="634"/>
      <c r="DH35" s="634"/>
      <c r="DI35" s="634"/>
      <c r="DJ35" s="634"/>
      <c r="DK35" s="635"/>
      <c r="DL35" s="627">
        <v>452315</v>
      </c>
      <c r="DM35" s="634"/>
      <c r="DN35" s="634"/>
      <c r="DO35" s="634"/>
      <c r="DP35" s="634"/>
      <c r="DQ35" s="634"/>
      <c r="DR35" s="634"/>
      <c r="DS35" s="634"/>
      <c r="DT35" s="634"/>
      <c r="DU35" s="634"/>
      <c r="DV35" s="635"/>
      <c r="DW35" s="624">
        <v>1.6</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3839949</v>
      </c>
      <c r="S36" s="622"/>
      <c r="T36" s="622"/>
      <c r="U36" s="622"/>
      <c r="V36" s="622"/>
      <c r="W36" s="622"/>
      <c r="X36" s="622"/>
      <c r="Y36" s="623"/>
      <c r="Z36" s="659">
        <v>6.5</v>
      </c>
      <c r="AA36" s="659"/>
      <c r="AB36" s="659"/>
      <c r="AC36" s="659"/>
      <c r="AD36" s="660" t="s">
        <v>236</v>
      </c>
      <c r="AE36" s="660"/>
      <c r="AF36" s="660"/>
      <c r="AG36" s="660"/>
      <c r="AH36" s="660"/>
      <c r="AI36" s="660"/>
      <c r="AJ36" s="660"/>
      <c r="AK36" s="660"/>
      <c r="AL36" s="624" t="s">
        <v>236</v>
      </c>
      <c r="AM36" s="625"/>
      <c r="AN36" s="625"/>
      <c r="AO36" s="661"/>
      <c r="AP36" s="222"/>
      <c r="AQ36" s="670" t="s">
        <v>330</v>
      </c>
      <c r="AR36" s="671"/>
      <c r="AS36" s="671"/>
      <c r="AT36" s="671"/>
      <c r="AU36" s="671"/>
      <c r="AV36" s="671"/>
      <c r="AW36" s="671"/>
      <c r="AX36" s="671"/>
      <c r="AY36" s="672"/>
      <c r="AZ36" s="676">
        <v>6580330</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30385</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4657113</v>
      </c>
      <c r="CS36" s="622"/>
      <c r="CT36" s="622"/>
      <c r="CU36" s="622"/>
      <c r="CV36" s="622"/>
      <c r="CW36" s="622"/>
      <c r="CX36" s="622"/>
      <c r="CY36" s="623"/>
      <c r="CZ36" s="624">
        <v>8.4</v>
      </c>
      <c r="DA36" s="636"/>
      <c r="DB36" s="636"/>
      <c r="DC36" s="637"/>
      <c r="DD36" s="627">
        <v>3856984</v>
      </c>
      <c r="DE36" s="622"/>
      <c r="DF36" s="622"/>
      <c r="DG36" s="622"/>
      <c r="DH36" s="622"/>
      <c r="DI36" s="622"/>
      <c r="DJ36" s="622"/>
      <c r="DK36" s="623"/>
      <c r="DL36" s="627">
        <v>1230062</v>
      </c>
      <c r="DM36" s="622"/>
      <c r="DN36" s="622"/>
      <c r="DO36" s="622"/>
      <c r="DP36" s="622"/>
      <c r="DQ36" s="622"/>
      <c r="DR36" s="622"/>
      <c r="DS36" s="622"/>
      <c r="DT36" s="622"/>
      <c r="DU36" s="622"/>
      <c r="DV36" s="623"/>
      <c r="DW36" s="624">
        <v>4.3</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1323919</v>
      </c>
      <c r="S37" s="622"/>
      <c r="T37" s="622"/>
      <c r="U37" s="622"/>
      <c r="V37" s="622"/>
      <c r="W37" s="622"/>
      <c r="X37" s="622"/>
      <c r="Y37" s="623"/>
      <c r="Z37" s="659">
        <v>2.2000000000000002</v>
      </c>
      <c r="AA37" s="659"/>
      <c r="AB37" s="659"/>
      <c r="AC37" s="659"/>
      <c r="AD37" s="660">
        <v>4267</v>
      </c>
      <c r="AE37" s="660"/>
      <c r="AF37" s="660"/>
      <c r="AG37" s="660"/>
      <c r="AH37" s="660"/>
      <c r="AI37" s="660"/>
      <c r="AJ37" s="660"/>
      <c r="AK37" s="660"/>
      <c r="AL37" s="624">
        <v>0</v>
      </c>
      <c r="AM37" s="625"/>
      <c r="AN37" s="625"/>
      <c r="AO37" s="661"/>
      <c r="AQ37" s="654" t="s">
        <v>334</v>
      </c>
      <c r="AR37" s="655"/>
      <c r="AS37" s="655"/>
      <c r="AT37" s="655"/>
      <c r="AU37" s="655"/>
      <c r="AV37" s="655"/>
      <c r="AW37" s="655"/>
      <c r="AX37" s="655"/>
      <c r="AY37" s="656"/>
      <c r="AZ37" s="621">
        <v>1498502</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-161233</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51545</v>
      </c>
      <c r="CS37" s="634"/>
      <c r="CT37" s="634"/>
      <c r="CU37" s="634"/>
      <c r="CV37" s="634"/>
      <c r="CW37" s="634"/>
      <c r="CX37" s="634"/>
      <c r="CY37" s="635"/>
      <c r="CZ37" s="624">
        <v>0.1</v>
      </c>
      <c r="DA37" s="636"/>
      <c r="DB37" s="636"/>
      <c r="DC37" s="637"/>
      <c r="DD37" s="627">
        <v>51545</v>
      </c>
      <c r="DE37" s="634"/>
      <c r="DF37" s="634"/>
      <c r="DG37" s="634"/>
      <c r="DH37" s="634"/>
      <c r="DI37" s="634"/>
      <c r="DJ37" s="634"/>
      <c r="DK37" s="635"/>
      <c r="DL37" s="627">
        <v>51545</v>
      </c>
      <c r="DM37" s="634"/>
      <c r="DN37" s="634"/>
      <c r="DO37" s="634"/>
      <c r="DP37" s="634"/>
      <c r="DQ37" s="634"/>
      <c r="DR37" s="634"/>
      <c r="DS37" s="634"/>
      <c r="DT37" s="634"/>
      <c r="DU37" s="634"/>
      <c r="DV37" s="635"/>
      <c r="DW37" s="624">
        <v>0.2</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3830300</v>
      </c>
      <c r="S38" s="622"/>
      <c r="T38" s="622"/>
      <c r="U38" s="622"/>
      <c r="V38" s="622"/>
      <c r="W38" s="622"/>
      <c r="X38" s="622"/>
      <c r="Y38" s="623"/>
      <c r="Z38" s="659">
        <v>6.4</v>
      </c>
      <c r="AA38" s="659"/>
      <c r="AB38" s="659"/>
      <c r="AC38" s="659"/>
      <c r="AD38" s="660" t="s">
        <v>236</v>
      </c>
      <c r="AE38" s="660"/>
      <c r="AF38" s="660"/>
      <c r="AG38" s="660"/>
      <c r="AH38" s="660"/>
      <c r="AI38" s="660"/>
      <c r="AJ38" s="660"/>
      <c r="AK38" s="660"/>
      <c r="AL38" s="624" t="s">
        <v>236</v>
      </c>
      <c r="AM38" s="625"/>
      <c r="AN38" s="625"/>
      <c r="AO38" s="661"/>
      <c r="AQ38" s="654" t="s">
        <v>338</v>
      </c>
      <c r="AR38" s="655"/>
      <c r="AS38" s="655"/>
      <c r="AT38" s="655"/>
      <c r="AU38" s="655"/>
      <c r="AV38" s="655"/>
      <c r="AW38" s="655"/>
      <c r="AX38" s="655"/>
      <c r="AY38" s="656"/>
      <c r="AZ38" s="621">
        <v>243685</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14309</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4763822</v>
      </c>
      <c r="CS38" s="622"/>
      <c r="CT38" s="622"/>
      <c r="CU38" s="622"/>
      <c r="CV38" s="622"/>
      <c r="CW38" s="622"/>
      <c r="CX38" s="622"/>
      <c r="CY38" s="623"/>
      <c r="CZ38" s="624">
        <v>8.6</v>
      </c>
      <c r="DA38" s="636"/>
      <c r="DB38" s="636"/>
      <c r="DC38" s="637"/>
      <c r="DD38" s="627">
        <v>3820150</v>
      </c>
      <c r="DE38" s="622"/>
      <c r="DF38" s="622"/>
      <c r="DG38" s="622"/>
      <c r="DH38" s="622"/>
      <c r="DI38" s="622"/>
      <c r="DJ38" s="622"/>
      <c r="DK38" s="623"/>
      <c r="DL38" s="627">
        <v>3483759</v>
      </c>
      <c r="DM38" s="622"/>
      <c r="DN38" s="622"/>
      <c r="DO38" s="622"/>
      <c r="DP38" s="622"/>
      <c r="DQ38" s="622"/>
      <c r="DR38" s="622"/>
      <c r="DS38" s="622"/>
      <c r="DT38" s="622"/>
      <c r="DU38" s="622"/>
      <c r="DV38" s="623"/>
      <c r="DW38" s="624">
        <v>12.1</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236</v>
      </c>
      <c r="S39" s="622"/>
      <c r="T39" s="622"/>
      <c r="U39" s="622"/>
      <c r="V39" s="622"/>
      <c r="W39" s="622"/>
      <c r="X39" s="622"/>
      <c r="Y39" s="623"/>
      <c r="Z39" s="659" t="s">
        <v>236</v>
      </c>
      <c r="AA39" s="659"/>
      <c r="AB39" s="659"/>
      <c r="AC39" s="659"/>
      <c r="AD39" s="660" t="s">
        <v>236</v>
      </c>
      <c r="AE39" s="660"/>
      <c r="AF39" s="660"/>
      <c r="AG39" s="660"/>
      <c r="AH39" s="660"/>
      <c r="AI39" s="660"/>
      <c r="AJ39" s="660"/>
      <c r="AK39" s="660"/>
      <c r="AL39" s="624" t="s">
        <v>236</v>
      </c>
      <c r="AM39" s="625"/>
      <c r="AN39" s="625"/>
      <c r="AO39" s="661"/>
      <c r="AQ39" s="654" t="s">
        <v>342</v>
      </c>
      <c r="AR39" s="655"/>
      <c r="AS39" s="655"/>
      <c r="AT39" s="655"/>
      <c r="AU39" s="655"/>
      <c r="AV39" s="655"/>
      <c r="AW39" s="655"/>
      <c r="AX39" s="655"/>
      <c r="AY39" s="656"/>
      <c r="AZ39" s="621">
        <v>74321</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21571</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2779188</v>
      </c>
      <c r="CS39" s="634"/>
      <c r="CT39" s="634"/>
      <c r="CU39" s="634"/>
      <c r="CV39" s="634"/>
      <c r="CW39" s="634"/>
      <c r="CX39" s="634"/>
      <c r="CY39" s="635"/>
      <c r="CZ39" s="624">
        <v>5</v>
      </c>
      <c r="DA39" s="636"/>
      <c r="DB39" s="636"/>
      <c r="DC39" s="637"/>
      <c r="DD39" s="627">
        <v>2773503</v>
      </c>
      <c r="DE39" s="634"/>
      <c r="DF39" s="634"/>
      <c r="DG39" s="634"/>
      <c r="DH39" s="634"/>
      <c r="DI39" s="634"/>
      <c r="DJ39" s="634"/>
      <c r="DK39" s="635"/>
      <c r="DL39" s="627" t="s">
        <v>236</v>
      </c>
      <c r="DM39" s="634"/>
      <c r="DN39" s="634"/>
      <c r="DO39" s="634"/>
      <c r="DP39" s="634"/>
      <c r="DQ39" s="634"/>
      <c r="DR39" s="634"/>
      <c r="DS39" s="634"/>
      <c r="DT39" s="634"/>
      <c r="DU39" s="634"/>
      <c r="DV39" s="635"/>
      <c r="DW39" s="624" t="s">
        <v>236</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t="s">
        <v>236</v>
      </c>
      <c r="S40" s="622"/>
      <c r="T40" s="622"/>
      <c r="U40" s="622"/>
      <c r="V40" s="622"/>
      <c r="W40" s="622"/>
      <c r="X40" s="622"/>
      <c r="Y40" s="623"/>
      <c r="Z40" s="659" t="s">
        <v>236</v>
      </c>
      <c r="AA40" s="659"/>
      <c r="AB40" s="659"/>
      <c r="AC40" s="659"/>
      <c r="AD40" s="660" t="s">
        <v>236</v>
      </c>
      <c r="AE40" s="660"/>
      <c r="AF40" s="660"/>
      <c r="AG40" s="660"/>
      <c r="AH40" s="660"/>
      <c r="AI40" s="660"/>
      <c r="AJ40" s="660"/>
      <c r="AK40" s="660"/>
      <c r="AL40" s="624" t="s">
        <v>236</v>
      </c>
      <c r="AM40" s="625"/>
      <c r="AN40" s="625"/>
      <c r="AO40" s="661"/>
      <c r="AQ40" s="654" t="s">
        <v>346</v>
      </c>
      <c r="AR40" s="655"/>
      <c r="AS40" s="655"/>
      <c r="AT40" s="655"/>
      <c r="AU40" s="655"/>
      <c r="AV40" s="655"/>
      <c r="AW40" s="655"/>
      <c r="AX40" s="655"/>
      <c r="AY40" s="656"/>
      <c r="AZ40" s="621">
        <v>71505</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91</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1184831</v>
      </c>
      <c r="CS40" s="622"/>
      <c r="CT40" s="622"/>
      <c r="CU40" s="622"/>
      <c r="CV40" s="622"/>
      <c r="CW40" s="622"/>
      <c r="CX40" s="622"/>
      <c r="CY40" s="623"/>
      <c r="CZ40" s="624">
        <v>2.1</v>
      </c>
      <c r="DA40" s="636"/>
      <c r="DB40" s="636"/>
      <c r="DC40" s="637"/>
      <c r="DD40" s="627">
        <v>573141</v>
      </c>
      <c r="DE40" s="622"/>
      <c r="DF40" s="622"/>
      <c r="DG40" s="622"/>
      <c r="DH40" s="622"/>
      <c r="DI40" s="622"/>
      <c r="DJ40" s="622"/>
      <c r="DK40" s="623"/>
      <c r="DL40" s="627">
        <v>192968</v>
      </c>
      <c r="DM40" s="622"/>
      <c r="DN40" s="622"/>
      <c r="DO40" s="622"/>
      <c r="DP40" s="622"/>
      <c r="DQ40" s="622"/>
      <c r="DR40" s="622"/>
      <c r="DS40" s="622"/>
      <c r="DT40" s="622"/>
      <c r="DU40" s="622"/>
      <c r="DV40" s="623"/>
      <c r="DW40" s="624">
        <v>0.7</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59447456</v>
      </c>
      <c r="S41" s="646"/>
      <c r="T41" s="646"/>
      <c r="U41" s="646"/>
      <c r="V41" s="646"/>
      <c r="W41" s="646"/>
      <c r="X41" s="646"/>
      <c r="Y41" s="649"/>
      <c r="Z41" s="650">
        <v>100</v>
      </c>
      <c r="AA41" s="650"/>
      <c r="AB41" s="650"/>
      <c r="AC41" s="650"/>
      <c r="AD41" s="651">
        <v>28710924</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966877</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353</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236</v>
      </c>
      <c r="CS41" s="634"/>
      <c r="CT41" s="634"/>
      <c r="CU41" s="634"/>
      <c r="CV41" s="634"/>
      <c r="CW41" s="634"/>
      <c r="CX41" s="634"/>
      <c r="CY41" s="635"/>
      <c r="CZ41" s="624" t="s">
        <v>353</v>
      </c>
      <c r="DA41" s="636"/>
      <c r="DB41" s="636"/>
      <c r="DC41" s="637"/>
      <c r="DD41" s="627" t="s">
        <v>236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3725440</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399</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8036639</v>
      </c>
      <c r="CS42" s="634"/>
      <c r="CT42" s="634"/>
      <c r="CU42" s="634"/>
      <c r="CV42" s="634"/>
      <c r="CW42" s="634"/>
      <c r="CX42" s="634"/>
      <c r="CY42" s="635"/>
      <c r="CZ42" s="624">
        <v>14.5</v>
      </c>
      <c r="DA42" s="636"/>
      <c r="DB42" s="636"/>
      <c r="DC42" s="637"/>
      <c r="DD42" s="627">
        <v>1979731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278947</v>
      </c>
      <c r="CS43" s="634"/>
      <c r="CT43" s="634"/>
      <c r="CU43" s="634"/>
      <c r="CV43" s="634"/>
      <c r="CW43" s="634"/>
      <c r="CX43" s="634"/>
      <c r="CY43" s="635"/>
      <c r="CZ43" s="624">
        <v>0.5</v>
      </c>
      <c r="DA43" s="636"/>
      <c r="DB43" s="636"/>
      <c r="DC43" s="637"/>
      <c r="DD43" s="627">
        <v>278521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361</v>
      </c>
      <c r="CG44" s="619"/>
      <c r="CH44" s="619"/>
      <c r="CI44" s="619"/>
      <c r="CJ44" s="619"/>
      <c r="CK44" s="619"/>
      <c r="CL44" s="619"/>
      <c r="CM44" s="619"/>
      <c r="CN44" s="619"/>
      <c r="CO44" s="619"/>
      <c r="CP44" s="619"/>
      <c r="CQ44" s="620"/>
      <c r="CR44" s="621">
        <v>8006691</v>
      </c>
      <c r="CS44" s="622"/>
      <c r="CT44" s="622"/>
      <c r="CU44" s="622"/>
      <c r="CV44" s="622"/>
      <c r="CW44" s="622"/>
      <c r="CX44" s="622"/>
      <c r="CY44" s="623"/>
      <c r="CZ44" s="624">
        <v>14.5</v>
      </c>
      <c r="DA44" s="625"/>
      <c r="DB44" s="625"/>
      <c r="DC44" s="626"/>
      <c r="DD44" s="627">
        <v>1971160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5440810</v>
      </c>
      <c r="CS45" s="634"/>
      <c r="CT45" s="634"/>
      <c r="CU45" s="634"/>
      <c r="CV45" s="634"/>
      <c r="CW45" s="634"/>
      <c r="CX45" s="634"/>
      <c r="CY45" s="635"/>
      <c r="CZ45" s="624">
        <v>9.8000000000000007</v>
      </c>
      <c r="DA45" s="636"/>
      <c r="DB45" s="636"/>
      <c r="DC45" s="637"/>
      <c r="DD45" s="627">
        <v>477926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2112986</v>
      </c>
      <c r="CS46" s="622"/>
      <c r="CT46" s="622"/>
      <c r="CU46" s="622"/>
      <c r="CV46" s="622"/>
      <c r="CW46" s="622"/>
      <c r="CX46" s="622"/>
      <c r="CY46" s="623"/>
      <c r="CZ46" s="624">
        <v>3.8</v>
      </c>
      <c r="DA46" s="625"/>
      <c r="DB46" s="625"/>
      <c r="DC46" s="626"/>
      <c r="DD46" s="627">
        <v>1092539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v>29948</v>
      </c>
      <c r="CS47" s="634"/>
      <c r="CT47" s="634"/>
      <c r="CU47" s="634"/>
      <c r="CV47" s="634"/>
      <c r="CW47" s="634"/>
      <c r="CX47" s="634"/>
      <c r="CY47" s="635"/>
      <c r="CZ47" s="624">
        <v>0.1</v>
      </c>
      <c r="DA47" s="636"/>
      <c r="DB47" s="636"/>
      <c r="DC47" s="637"/>
      <c r="DD47" s="627">
        <v>8571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353</v>
      </c>
      <c r="CS48" s="622"/>
      <c r="CT48" s="622"/>
      <c r="CU48" s="622"/>
      <c r="CV48" s="622"/>
      <c r="CW48" s="622"/>
      <c r="CX48" s="622"/>
      <c r="CY48" s="623"/>
      <c r="CZ48" s="624" t="s">
        <v>353</v>
      </c>
      <c r="DA48" s="625"/>
      <c r="DB48" s="625"/>
      <c r="DC48" s="626"/>
      <c r="DD48" s="627" t="s">
        <v>236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55253057</v>
      </c>
      <c r="CS49" s="606"/>
      <c r="CT49" s="606"/>
      <c r="CU49" s="606"/>
      <c r="CV49" s="606"/>
      <c r="CW49" s="606"/>
      <c r="CX49" s="606"/>
      <c r="CY49" s="607"/>
      <c r="CZ49" s="608">
        <v>100</v>
      </c>
      <c r="DA49" s="609"/>
      <c r="DB49" s="609"/>
      <c r="DC49" s="610"/>
      <c r="DD49" s="611">
        <v>35034431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4ZrXBxjbIyL4bqyJADjO8qaoBPgTjsaYOmyhLwdyeGqGpLtluOXMi5mjy1/u2fX+IegZSr2auyDTNpBir0ZUfg==" saltValue="/FBKeCw46lucFEDMmZsZQ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8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8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102">
        <v>59371</v>
      </c>
      <c r="R7" s="1103"/>
      <c r="S7" s="1103"/>
      <c r="T7" s="1103"/>
      <c r="U7" s="1103"/>
      <c r="V7" s="1103">
        <v>55190</v>
      </c>
      <c r="W7" s="1103"/>
      <c r="X7" s="1103"/>
      <c r="Y7" s="1103"/>
      <c r="Z7" s="1103"/>
      <c r="AA7" s="1103">
        <v>4181</v>
      </c>
      <c r="AB7" s="1103"/>
      <c r="AC7" s="1103"/>
      <c r="AD7" s="1103"/>
      <c r="AE7" s="1104"/>
      <c r="AF7" s="1105">
        <v>3984</v>
      </c>
      <c r="AG7" s="1106"/>
      <c r="AH7" s="1106"/>
      <c r="AI7" s="1106"/>
      <c r="AJ7" s="1107"/>
      <c r="AK7" s="1108">
        <v>2833</v>
      </c>
      <c r="AL7" s="1109"/>
      <c r="AM7" s="1109"/>
      <c r="AN7" s="1109"/>
      <c r="AO7" s="1109"/>
      <c r="AP7" s="1109">
        <v>60545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590</v>
      </c>
      <c r="BT7" s="1100"/>
      <c r="BU7" s="1100"/>
      <c r="BV7" s="1100"/>
      <c r="BW7" s="1100"/>
      <c r="BX7" s="1100"/>
      <c r="BY7" s="1100"/>
      <c r="BZ7" s="1100"/>
      <c r="CA7" s="1100"/>
      <c r="CB7" s="1100"/>
      <c r="CC7" s="1100"/>
      <c r="CD7" s="1100"/>
      <c r="CE7" s="1100"/>
      <c r="CF7" s="1100"/>
      <c r="CG7" s="1112"/>
      <c r="CH7" s="1096">
        <v>7</v>
      </c>
      <c r="CI7" s="1097"/>
      <c r="CJ7" s="1097"/>
      <c r="CK7" s="1097"/>
      <c r="CL7" s="1098"/>
      <c r="CM7" s="1096">
        <v>29</v>
      </c>
      <c r="CN7" s="1097"/>
      <c r="CO7" s="1097"/>
      <c r="CP7" s="1097"/>
      <c r="CQ7" s="1098"/>
      <c r="CR7" s="1096">
        <v>10</v>
      </c>
      <c r="CS7" s="1097"/>
      <c r="CT7" s="1097"/>
      <c r="CU7" s="1097"/>
      <c r="CV7" s="1098"/>
      <c r="CW7" s="1096" t="s">
        <v>585</v>
      </c>
      <c r="CX7" s="1097"/>
      <c r="CY7" s="1097"/>
      <c r="CZ7" s="1097"/>
      <c r="DA7" s="1098"/>
      <c r="DB7" s="1096" t="s">
        <v>585</v>
      </c>
      <c r="DC7" s="1097"/>
      <c r="DD7" s="1097"/>
      <c r="DE7" s="1097"/>
      <c r="DF7" s="1098"/>
      <c r="DG7" s="1096" t="s">
        <v>585</v>
      </c>
      <c r="DH7" s="1097"/>
      <c r="DI7" s="1097"/>
      <c r="DJ7" s="1097"/>
      <c r="DK7" s="1098"/>
      <c r="DL7" s="1096" t="s">
        <v>585</v>
      </c>
      <c r="DM7" s="1097"/>
      <c r="DN7" s="1097"/>
      <c r="DO7" s="1097"/>
      <c r="DP7" s="1098"/>
      <c r="DQ7" s="1096" t="s">
        <v>585</v>
      </c>
      <c r="DR7" s="1097"/>
      <c r="DS7" s="1097"/>
      <c r="DT7" s="1097"/>
      <c r="DU7" s="1098"/>
      <c r="DV7" s="1099"/>
      <c r="DW7" s="1100"/>
      <c r="DX7" s="1100"/>
      <c r="DY7" s="1100"/>
      <c r="DZ7" s="1101"/>
      <c r="EA7" s="234"/>
    </row>
    <row r="8" spans="1:131" s="235" customFormat="1" ht="26.25" customHeight="1" x14ac:dyDescent="0.15">
      <c r="A8" s="238">
        <v>2</v>
      </c>
      <c r="B8" s="1030" t="s">
        <v>391</v>
      </c>
      <c r="C8" s="1031"/>
      <c r="D8" s="1031"/>
      <c r="E8" s="1031"/>
      <c r="F8" s="1031"/>
      <c r="G8" s="1031"/>
      <c r="H8" s="1031"/>
      <c r="I8" s="1031"/>
      <c r="J8" s="1031"/>
      <c r="K8" s="1031"/>
      <c r="L8" s="1031"/>
      <c r="M8" s="1031"/>
      <c r="N8" s="1031"/>
      <c r="O8" s="1031"/>
      <c r="P8" s="1032"/>
      <c r="Q8" s="1038">
        <v>108</v>
      </c>
      <c r="R8" s="1039"/>
      <c r="S8" s="1039"/>
      <c r="T8" s="1039"/>
      <c r="U8" s="1039"/>
      <c r="V8" s="1039">
        <v>108</v>
      </c>
      <c r="W8" s="1039"/>
      <c r="X8" s="1039"/>
      <c r="Y8" s="1039"/>
      <c r="Z8" s="1039"/>
      <c r="AA8" s="1039" t="s">
        <v>585</v>
      </c>
      <c r="AB8" s="1039"/>
      <c r="AC8" s="1039"/>
      <c r="AD8" s="1039"/>
      <c r="AE8" s="1040"/>
      <c r="AF8" s="1035" t="s">
        <v>392</v>
      </c>
      <c r="AG8" s="1036"/>
      <c r="AH8" s="1036"/>
      <c r="AI8" s="1036"/>
      <c r="AJ8" s="1037"/>
      <c r="AK8" s="1080">
        <v>74</v>
      </c>
      <c r="AL8" s="1081"/>
      <c r="AM8" s="1081"/>
      <c r="AN8" s="1081"/>
      <c r="AO8" s="1081"/>
      <c r="AP8" s="1081">
        <v>21</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591</v>
      </c>
      <c r="BT8" s="993"/>
      <c r="BU8" s="993"/>
      <c r="BV8" s="993"/>
      <c r="BW8" s="993"/>
      <c r="BX8" s="993"/>
      <c r="BY8" s="993"/>
      <c r="BZ8" s="993"/>
      <c r="CA8" s="993"/>
      <c r="CB8" s="993"/>
      <c r="CC8" s="993"/>
      <c r="CD8" s="993"/>
      <c r="CE8" s="993"/>
      <c r="CF8" s="993"/>
      <c r="CG8" s="1014"/>
      <c r="CH8" s="989">
        <v>0</v>
      </c>
      <c r="CI8" s="990"/>
      <c r="CJ8" s="990"/>
      <c r="CK8" s="990"/>
      <c r="CL8" s="991"/>
      <c r="CM8" s="989">
        <v>100</v>
      </c>
      <c r="CN8" s="990"/>
      <c r="CO8" s="990"/>
      <c r="CP8" s="990"/>
      <c r="CQ8" s="991"/>
      <c r="CR8" s="989">
        <v>25</v>
      </c>
      <c r="CS8" s="990"/>
      <c r="CT8" s="990"/>
      <c r="CU8" s="990"/>
      <c r="CV8" s="991"/>
      <c r="CW8" s="989">
        <v>1</v>
      </c>
      <c r="CX8" s="990"/>
      <c r="CY8" s="990"/>
      <c r="CZ8" s="990"/>
      <c r="DA8" s="991"/>
      <c r="DB8" s="989" t="s">
        <v>585</v>
      </c>
      <c r="DC8" s="990"/>
      <c r="DD8" s="990"/>
      <c r="DE8" s="990"/>
      <c r="DF8" s="991"/>
      <c r="DG8" s="989" t="s">
        <v>585</v>
      </c>
      <c r="DH8" s="990"/>
      <c r="DI8" s="990"/>
      <c r="DJ8" s="990"/>
      <c r="DK8" s="991"/>
      <c r="DL8" s="989" t="s">
        <v>585</v>
      </c>
      <c r="DM8" s="990"/>
      <c r="DN8" s="990"/>
      <c r="DO8" s="990"/>
      <c r="DP8" s="991"/>
      <c r="DQ8" s="989" t="s">
        <v>585</v>
      </c>
      <c r="DR8" s="990"/>
      <c r="DS8" s="990"/>
      <c r="DT8" s="990"/>
      <c r="DU8" s="991"/>
      <c r="DV8" s="992"/>
      <c r="DW8" s="993"/>
      <c r="DX8" s="993"/>
      <c r="DY8" s="993"/>
      <c r="DZ8" s="994"/>
      <c r="EA8" s="234"/>
    </row>
    <row r="9" spans="1:131" s="235" customFormat="1" ht="26.25" customHeight="1" x14ac:dyDescent="0.15">
      <c r="A9" s="238">
        <v>3</v>
      </c>
      <c r="B9" s="1030" t="s">
        <v>393</v>
      </c>
      <c r="C9" s="1031"/>
      <c r="D9" s="1031"/>
      <c r="E9" s="1031"/>
      <c r="F9" s="1031"/>
      <c r="G9" s="1031"/>
      <c r="H9" s="1031"/>
      <c r="I9" s="1031"/>
      <c r="J9" s="1031"/>
      <c r="K9" s="1031"/>
      <c r="L9" s="1031"/>
      <c r="M9" s="1031"/>
      <c r="N9" s="1031"/>
      <c r="O9" s="1031"/>
      <c r="P9" s="1032"/>
      <c r="Q9" s="1038">
        <v>500</v>
      </c>
      <c r="R9" s="1039"/>
      <c r="S9" s="1039"/>
      <c r="T9" s="1039"/>
      <c r="U9" s="1039"/>
      <c r="V9" s="1039">
        <v>500</v>
      </c>
      <c r="W9" s="1039"/>
      <c r="X9" s="1039"/>
      <c r="Y9" s="1039"/>
      <c r="Z9" s="1039"/>
      <c r="AA9" s="1039" t="s">
        <v>585</v>
      </c>
      <c r="AB9" s="1039"/>
      <c r="AC9" s="1039"/>
      <c r="AD9" s="1039"/>
      <c r="AE9" s="1040"/>
      <c r="AF9" s="1035" t="s">
        <v>236</v>
      </c>
      <c r="AG9" s="1036"/>
      <c r="AH9" s="1036"/>
      <c r="AI9" s="1036"/>
      <c r="AJ9" s="1037"/>
      <c r="AK9" s="1080">
        <v>500</v>
      </c>
      <c r="AL9" s="1081"/>
      <c r="AM9" s="1081"/>
      <c r="AN9" s="1081"/>
      <c r="AO9" s="1081"/>
      <c r="AP9" s="1081" t="s">
        <v>585</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592</v>
      </c>
      <c r="BT9" s="993"/>
      <c r="BU9" s="993"/>
      <c r="BV9" s="993"/>
      <c r="BW9" s="993"/>
      <c r="BX9" s="993"/>
      <c r="BY9" s="993"/>
      <c r="BZ9" s="993"/>
      <c r="CA9" s="993"/>
      <c r="CB9" s="993"/>
      <c r="CC9" s="993"/>
      <c r="CD9" s="993"/>
      <c r="CE9" s="993"/>
      <c r="CF9" s="993"/>
      <c r="CG9" s="1014"/>
      <c r="CH9" s="989">
        <v>0</v>
      </c>
      <c r="CI9" s="990"/>
      <c r="CJ9" s="990"/>
      <c r="CK9" s="990"/>
      <c r="CL9" s="991"/>
      <c r="CM9" s="989">
        <v>108</v>
      </c>
      <c r="CN9" s="990"/>
      <c r="CO9" s="990"/>
      <c r="CP9" s="990"/>
      <c r="CQ9" s="991"/>
      <c r="CR9" s="989">
        <v>5</v>
      </c>
      <c r="CS9" s="990"/>
      <c r="CT9" s="990"/>
      <c r="CU9" s="990"/>
      <c r="CV9" s="991"/>
      <c r="CW9" s="989" t="s">
        <v>585</v>
      </c>
      <c r="CX9" s="990"/>
      <c r="CY9" s="990"/>
      <c r="CZ9" s="990"/>
      <c r="DA9" s="991"/>
      <c r="DB9" s="989">
        <v>23</v>
      </c>
      <c r="DC9" s="990"/>
      <c r="DD9" s="990"/>
      <c r="DE9" s="990"/>
      <c r="DF9" s="991"/>
      <c r="DG9" s="989" t="s">
        <v>585</v>
      </c>
      <c r="DH9" s="990"/>
      <c r="DI9" s="990"/>
      <c r="DJ9" s="990"/>
      <c r="DK9" s="991"/>
      <c r="DL9" s="989" t="s">
        <v>585</v>
      </c>
      <c r="DM9" s="990"/>
      <c r="DN9" s="990"/>
      <c r="DO9" s="990"/>
      <c r="DP9" s="991"/>
      <c r="DQ9" s="989">
        <v>21</v>
      </c>
      <c r="DR9" s="990"/>
      <c r="DS9" s="990"/>
      <c r="DT9" s="990"/>
      <c r="DU9" s="991"/>
      <c r="DV9" s="992"/>
      <c r="DW9" s="993"/>
      <c r="DX9" s="993"/>
      <c r="DY9" s="993"/>
      <c r="DZ9" s="994"/>
      <c r="EA9" s="234"/>
    </row>
    <row r="10" spans="1:131" s="235" customFormat="1" ht="26.25" customHeight="1" x14ac:dyDescent="0.15">
      <c r="A10" s="238">
        <v>4</v>
      </c>
      <c r="B10" s="1030" t="s">
        <v>394</v>
      </c>
      <c r="C10" s="1031"/>
      <c r="D10" s="1031"/>
      <c r="E10" s="1031"/>
      <c r="F10" s="1031"/>
      <c r="G10" s="1031"/>
      <c r="H10" s="1031"/>
      <c r="I10" s="1031"/>
      <c r="J10" s="1031"/>
      <c r="K10" s="1031"/>
      <c r="L10" s="1031"/>
      <c r="M10" s="1031"/>
      <c r="N10" s="1031"/>
      <c r="O10" s="1031"/>
      <c r="P10" s="1032"/>
      <c r="Q10" s="1038">
        <v>23</v>
      </c>
      <c r="R10" s="1039"/>
      <c r="S10" s="1039"/>
      <c r="T10" s="1039"/>
      <c r="U10" s="1039"/>
      <c r="V10" s="1039">
        <v>10</v>
      </c>
      <c r="W10" s="1039"/>
      <c r="X10" s="1039"/>
      <c r="Y10" s="1039"/>
      <c r="Z10" s="1039"/>
      <c r="AA10" s="1039">
        <v>13</v>
      </c>
      <c r="AB10" s="1039"/>
      <c r="AC10" s="1039"/>
      <c r="AD10" s="1039"/>
      <c r="AE10" s="1040"/>
      <c r="AF10" s="1035">
        <v>13</v>
      </c>
      <c r="AG10" s="1036"/>
      <c r="AH10" s="1036"/>
      <c r="AI10" s="1036"/>
      <c r="AJ10" s="1037"/>
      <c r="AK10" s="1080" t="s">
        <v>585</v>
      </c>
      <c r="AL10" s="1081"/>
      <c r="AM10" s="1081"/>
      <c r="AN10" s="1081"/>
      <c r="AO10" s="1081"/>
      <c r="AP10" s="1081" t="s">
        <v>585</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593</v>
      </c>
      <c r="BT10" s="993"/>
      <c r="BU10" s="993"/>
      <c r="BV10" s="993"/>
      <c r="BW10" s="993"/>
      <c r="BX10" s="993"/>
      <c r="BY10" s="993"/>
      <c r="BZ10" s="993"/>
      <c r="CA10" s="993"/>
      <c r="CB10" s="993"/>
      <c r="CC10" s="993"/>
      <c r="CD10" s="993"/>
      <c r="CE10" s="993"/>
      <c r="CF10" s="993"/>
      <c r="CG10" s="1014"/>
      <c r="CH10" s="989">
        <v>-3</v>
      </c>
      <c r="CI10" s="990"/>
      <c r="CJ10" s="990"/>
      <c r="CK10" s="990"/>
      <c r="CL10" s="991"/>
      <c r="CM10" s="989">
        <v>185</v>
      </c>
      <c r="CN10" s="990"/>
      <c r="CO10" s="990"/>
      <c r="CP10" s="990"/>
      <c r="CQ10" s="991"/>
      <c r="CR10" s="989">
        <v>250</v>
      </c>
      <c r="CS10" s="990"/>
      <c r="CT10" s="990"/>
      <c r="CU10" s="990"/>
      <c r="CV10" s="991"/>
      <c r="CW10" s="989" t="s">
        <v>585</v>
      </c>
      <c r="CX10" s="990"/>
      <c r="CY10" s="990"/>
      <c r="CZ10" s="990"/>
      <c r="DA10" s="991"/>
      <c r="DB10" s="989" t="s">
        <v>585</v>
      </c>
      <c r="DC10" s="990"/>
      <c r="DD10" s="990"/>
      <c r="DE10" s="990"/>
      <c r="DF10" s="991"/>
      <c r="DG10" s="989" t="s">
        <v>585</v>
      </c>
      <c r="DH10" s="990"/>
      <c r="DI10" s="990"/>
      <c r="DJ10" s="990"/>
      <c r="DK10" s="991"/>
      <c r="DL10" s="989" t="s">
        <v>585</v>
      </c>
      <c r="DM10" s="990"/>
      <c r="DN10" s="990"/>
      <c r="DO10" s="990"/>
      <c r="DP10" s="991"/>
      <c r="DQ10" s="989" t="s">
        <v>585</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594</v>
      </c>
      <c r="BT11" s="993"/>
      <c r="BU11" s="993"/>
      <c r="BV11" s="993"/>
      <c r="BW11" s="993"/>
      <c r="BX11" s="993"/>
      <c r="BY11" s="993"/>
      <c r="BZ11" s="993"/>
      <c r="CA11" s="993"/>
      <c r="CB11" s="993"/>
      <c r="CC11" s="993"/>
      <c r="CD11" s="993"/>
      <c r="CE11" s="993"/>
      <c r="CF11" s="993"/>
      <c r="CG11" s="1014"/>
      <c r="CH11" s="989">
        <v>22</v>
      </c>
      <c r="CI11" s="990"/>
      <c r="CJ11" s="990"/>
      <c r="CK11" s="990"/>
      <c r="CL11" s="991"/>
      <c r="CM11" s="989">
        <v>33</v>
      </c>
      <c r="CN11" s="990"/>
      <c r="CO11" s="990"/>
      <c r="CP11" s="990"/>
      <c r="CQ11" s="991"/>
      <c r="CR11" s="989">
        <v>5</v>
      </c>
      <c r="CS11" s="990"/>
      <c r="CT11" s="990"/>
      <c r="CU11" s="990"/>
      <c r="CV11" s="991"/>
      <c r="CW11" s="989">
        <v>62</v>
      </c>
      <c r="CX11" s="990"/>
      <c r="CY11" s="990"/>
      <c r="CZ11" s="990"/>
      <c r="DA11" s="991"/>
      <c r="DB11" s="989" t="s">
        <v>585</v>
      </c>
      <c r="DC11" s="990"/>
      <c r="DD11" s="990"/>
      <c r="DE11" s="990"/>
      <c r="DF11" s="991"/>
      <c r="DG11" s="989" t="s">
        <v>585</v>
      </c>
      <c r="DH11" s="990"/>
      <c r="DI11" s="990"/>
      <c r="DJ11" s="990"/>
      <c r="DK11" s="991"/>
      <c r="DL11" s="989" t="s">
        <v>585</v>
      </c>
      <c r="DM11" s="990"/>
      <c r="DN11" s="990"/>
      <c r="DO11" s="990"/>
      <c r="DP11" s="991"/>
      <c r="DQ11" s="989" t="s">
        <v>585</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v>59447</v>
      </c>
      <c r="R23" s="1061"/>
      <c r="S23" s="1061"/>
      <c r="T23" s="1061"/>
      <c r="U23" s="1061"/>
      <c r="V23" s="1061">
        <v>55253</v>
      </c>
      <c r="W23" s="1061"/>
      <c r="X23" s="1061"/>
      <c r="Y23" s="1061"/>
      <c r="Z23" s="1061"/>
      <c r="AA23" s="1061">
        <v>4194</v>
      </c>
      <c r="AB23" s="1061"/>
      <c r="AC23" s="1061"/>
      <c r="AD23" s="1061"/>
      <c r="AE23" s="1068"/>
      <c r="AF23" s="1069">
        <v>3997</v>
      </c>
      <c r="AG23" s="1061"/>
      <c r="AH23" s="1061"/>
      <c r="AI23" s="1061"/>
      <c r="AJ23" s="1070"/>
      <c r="AK23" s="1071"/>
      <c r="AL23" s="1072"/>
      <c r="AM23" s="1072"/>
      <c r="AN23" s="1072"/>
      <c r="AO23" s="1072"/>
      <c r="AP23" s="1061">
        <v>60566</v>
      </c>
      <c r="AQ23" s="1061"/>
      <c r="AR23" s="1061"/>
      <c r="AS23" s="1061"/>
      <c r="AT23" s="1061"/>
      <c r="AU23" s="1062"/>
      <c r="AV23" s="1062"/>
      <c r="AW23" s="1062"/>
      <c r="AX23" s="1062"/>
      <c r="AY23" s="1063"/>
      <c r="AZ23" s="1064" t="s">
        <v>236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408</v>
      </c>
      <c r="C28" s="1048"/>
      <c r="D28" s="1048"/>
      <c r="E28" s="1048"/>
      <c r="F28" s="1048"/>
      <c r="G28" s="1048"/>
      <c r="H28" s="1048"/>
      <c r="I28" s="1048"/>
      <c r="J28" s="1048"/>
      <c r="K28" s="1048"/>
      <c r="L28" s="1048"/>
      <c r="M28" s="1048"/>
      <c r="N28" s="1048"/>
      <c r="O28" s="1048"/>
      <c r="P28" s="1049"/>
      <c r="Q28" s="1050">
        <v>11985</v>
      </c>
      <c r="R28" s="1051"/>
      <c r="S28" s="1051"/>
      <c r="T28" s="1051"/>
      <c r="U28" s="1051"/>
      <c r="V28" s="1051">
        <v>11954</v>
      </c>
      <c r="W28" s="1051"/>
      <c r="X28" s="1051"/>
      <c r="Y28" s="1051"/>
      <c r="Z28" s="1051"/>
      <c r="AA28" s="1051">
        <v>30</v>
      </c>
      <c r="AB28" s="1051"/>
      <c r="AC28" s="1051"/>
      <c r="AD28" s="1051"/>
      <c r="AE28" s="1052"/>
      <c r="AF28" s="1053">
        <v>30</v>
      </c>
      <c r="AG28" s="1051"/>
      <c r="AH28" s="1051"/>
      <c r="AI28" s="1051"/>
      <c r="AJ28" s="1054"/>
      <c r="AK28" s="1042">
        <v>1144</v>
      </c>
      <c r="AL28" s="1043"/>
      <c r="AM28" s="1043"/>
      <c r="AN28" s="1043"/>
      <c r="AO28" s="1043"/>
      <c r="AP28" s="1043" t="s">
        <v>585</v>
      </c>
      <c r="AQ28" s="1043"/>
      <c r="AR28" s="1043"/>
      <c r="AS28" s="1043"/>
      <c r="AT28" s="1043"/>
      <c r="AU28" s="1043" t="s">
        <v>585</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11963</v>
      </c>
      <c r="R29" s="1039"/>
      <c r="S29" s="1039"/>
      <c r="T29" s="1039"/>
      <c r="U29" s="1039"/>
      <c r="V29" s="1039">
        <v>11666</v>
      </c>
      <c r="W29" s="1039"/>
      <c r="X29" s="1039"/>
      <c r="Y29" s="1039"/>
      <c r="Z29" s="1039"/>
      <c r="AA29" s="1039">
        <v>297</v>
      </c>
      <c r="AB29" s="1039"/>
      <c r="AC29" s="1039"/>
      <c r="AD29" s="1039"/>
      <c r="AE29" s="1040"/>
      <c r="AF29" s="1035">
        <v>297</v>
      </c>
      <c r="AG29" s="1036"/>
      <c r="AH29" s="1036"/>
      <c r="AI29" s="1036"/>
      <c r="AJ29" s="1037"/>
      <c r="AK29" s="980">
        <v>1777</v>
      </c>
      <c r="AL29" s="971"/>
      <c r="AM29" s="971"/>
      <c r="AN29" s="971"/>
      <c r="AO29" s="971"/>
      <c r="AP29" s="971" t="s">
        <v>585</v>
      </c>
      <c r="AQ29" s="971"/>
      <c r="AR29" s="971"/>
      <c r="AS29" s="971"/>
      <c r="AT29" s="971"/>
      <c r="AU29" s="971" t="s">
        <v>585</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1626</v>
      </c>
      <c r="R30" s="1039"/>
      <c r="S30" s="1039"/>
      <c r="T30" s="1039"/>
      <c r="U30" s="1039"/>
      <c r="V30" s="1039">
        <v>1592</v>
      </c>
      <c r="W30" s="1039"/>
      <c r="X30" s="1039"/>
      <c r="Y30" s="1039"/>
      <c r="Z30" s="1039"/>
      <c r="AA30" s="1039">
        <v>35</v>
      </c>
      <c r="AB30" s="1039"/>
      <c r="AC30" s="1039"/>
      <c r="AD30" s="1039"/>
      <c r="AE30" s="1040"/>
      <c r="AF30" s="1035">
        <v>35</v>
      </c>
      <c r="AG30" s="1036"/>
      <c r="AH30" s="1036"/>
      <c r="AI30" s="1036"/>
      <c r="AJ30" s="1037"/>
      <c r="AK30" s="980">
        <v>511</v>
      </c>
      <c r="AL30" s="971"/>
      <c r="AM30" s="971"/>
      <c r="AN30" s="971"/>
      <c r="AO30" s="971"/>
      <c r="AP30" s="971" t="s">
        <v>585</v>
      </c>
      <c r="AQ30" s="971"/>
      <c r="AR30" s="971"/>
      <c r="AS30" s="971"/>
      <c r="AT30" s="971"/>
      <c r="AU30" s="971" t="s">
        <v>585</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1006</v>
      </c>
      <c r="R31" s="1039"/>
      <c r="S31" s="1039"/>
      <c r="T31" s="1039"/>
      <c r="U31" s="1039"/>
      <c r="V31" s="1039">
        <v>900</v>
      </c>
      <c r="W31" s="1039"/>
      <c r="X31" s="1039"/>
      <c r="Y31" s="1039"/>
      <c r="Z31" s="1039"/>
      <c r="AA31" s="1039">
        <v>106</v>
      </c>
      <c r="AB31" s="1039"/>
      <c r="AC31" s="1039"/>
      <c r="AD31" s="1039"/>
      <c r="AE31" s="1040"/>
      <c r="AF31" s="1035">
        <v>1446</v>
      </c>
      <c r="AG31" s="1036"/>
      <c r="AH31" s="1036"/>
      <c r="AI31" s="1036"/>
      <c r="AJ31" s="1037"/>
      <c r="AK31" s="980">
        <v>74</v>
      </c>
      <c r="AL31" s="971"/>
      <c r="AM31" s="971"/>
      <c r="AN31" s="971"/>
      <c r="AO31" s="971"/>
      <c r="AP31" s="971">
        <v>5249</v>
      </c>
      <c r="AQ31" s="971"/>
      <c r="AR31" s="971"/>
      <c r="AS31" s="971"/>
      <c r="AT31" s="971"/>
      <c r="AU31" s="971">
        <v>756</v>
      </c>
      <c r="AV31" s="971"/>
      <c r="AW31" s="971"/>
      <c r="AX31" s="971"/>
      <c r="AY31" s="971"/>
      <c r="AZ31" s="1041"/>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147</v>
      </c>
      <c r="R32" s="1039"/>
      <c r="S32" s="1039"/>
      <c r="T32" s="1039"/>
      <c r="U32" s="1039"/>
      <c r="V32" s="1039">
        <v>180</v>
      </c>
      <c r="W32" s="1039"/>
      <c r="X32" s="1039"/>
      <c r="Y32" s="1039"/>
      <c r="Z32" s="1039"/>
      <c r="AA32" s="1039">
        <v>-33</v>
      </c>
      <c r="AB32" s="1039"/>
      <c r="AC32" s="1039"/>
      <c r="AD32" s="1039"/>
      <c r="AE32" s="1040"/>
      <c r="AF32" s="1035">
        <v>10</v>
      </c>
      <c r="AG32" s="1036"/>
      <c r="AH32" s="1036"/>
      <c r="AI32" s="1036"/>
      <c r="AJ32" s="1037"/>
      <c r="AK32" s="980">
        <v>244</v>
      </c>
      <c r="AL32" s="971"/>
      <c r="AM32" s="971"/>
      <c r="AN32" s="971"/>
      <c r="AO32" s="971"/>
      <c r="AP32" s="971">
        <v>740</v>
      </c>
      <c r="AQ32" s="971"/>
      <c r="AR32" s="971"/>
      <c r="AS32" s="971"/>
      <c r="AT32" s="971"/>
      <c r="AU32" s="971">
        <v>732</v>
      </c>
      <c r="AV32" s="971"/>
      <c r="AW32" s="971"/>
      <c r="AX32" s="971"/>
      <c r="AY32" s="971"/>
      <c r="AZ32" s="1041"/>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415</v>
      </c>
      <c r="C33" s="1031"/>
      <c r="D33" s="1031"/>
      <c r="E33" s="1031"/>
      <c r="F33" s="1031"/>
      <c r="G33" s="1031"/>
      <c r="H33" s="1031"/>
      <c r="I33" s="1031"/>
      <c r="J33" s="1031"/>
      <c r="K33" s="1031"/>
      <c r="L33" s="1031"/>
      <c r="M33" s="1031"/>
      <c r="N33" s="1031"/>
      <c r="O33" s="1031"/>
      <c r="P33" s="1032"/>
      <c r="Q33" s="1038">
        <v>2331</v>
      </c>
      <c r="R33" s="1039"/>
      <c r="S33" s="1039"/>
      <c r="T33" s="1039"/>
      <c r="U33" s="1039"/>
      <c r="V33" s="1039">
        <v>2384</v>
      </c>
      <c r="W33" s="1039"/>
      <c r="X33" s="1039"/>
      <c r="Y33" s="1039"/>
      <c r="Z33" s="1039"/>
      <c r="AA33" s="1039">
        <v>-53</v>
      </c>
      <c r="AB33" s="1039"/>
      <c r="AC33" s="1039"/>
      <c r="AD33" s="1039"/>
      <c r="AE33" s="1040"/>
      <c r="AF33" s="1035">
        <v>232</v>
      </c>
      <c r="AG33" s="1036"/>
      <c r="AH33" s="1036"/>
      <c r="AI33" s="1036"/>
      <c r="AJ33" s="1037"/>
      <c r="AK33" s="980">
        <v>1499</v>
      </c>
      <c r="AL33" s="971"/>
      <c r="AM33" s="971"/>
      <c r="AN33" s="971"/>
      <c r="AO33" s="971"/>
      <c r="AP33" s="971">
        <v>18137</v>
      </c>
      <c r="AQ33" s="971"/>
      <c r="AR33" s="971"/>
      <c r="AS33" s="971"/>
      <c r="AT33" s="971"/>
      <c r="AU33" s="971">
        <v>13186</v>
      </c>
      <c r="AV33" s="971"/>
      <c r="AW33" s="971"/>
      <c r="AX33" s="971"/>
      <c r="AY33" s="971"/>
      <c r="AZ33" s="1041"/>
      <c r="BA33" s="1041"/>
      <c r="BB33" s="1041"/>
      <c r="BC33" s="1041"/>
      <c r="BD33" s="1041"/>
      <c r="BE33" s="972" t="s">
        <v>414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416</v>
      </c>
      <c r="C34" s="1031"/>
      <c r="D34" s="1031"/>
      <c r="E34" s="1031"/>
      <c r="F34" s="1031"/>
      <c r="G34" s="1031"/>
      <c r="H34" s="1031"/>
      <c r="I34" s="1031"/>
      <c r="J34" s="1031"/>
      <c r="K34" s="1031"/>
      <c r="L34" s="1031"/>
      <c r="M34" s="1031"/>
      <c r="N34" s="1031"/>
      <c r="O34" s="1031"/>
      <c r="P34" s="1032"/>
      <c r="Q34" s="1038">
        <v>6</v>
      </c>
      <c r="R34" s="1039"/>
      <c r="S34" s="1039"/>
      <c r="T34" s="1039"/>
      <c r="U34" s="1039"/>
      <c r="V34" s="1039">
        <v>5</v>
      </c>
      <c r="W34" s="1039"/>
      <c r="X34" s="1039"/>
      <c r="Y34" s="1039"/>
      <c r="Z34" s="1039"/>
      <c r="AA34" s="1039">
        <v>0</v>
      </c>
      <c r="AB34" s="1039"/>
      <c r="AC34" s="1039"/>
      <c r="AD34" s="1039"/>
      <c r="AE34" s="1040"/>
      <c r="AF34" s="1035">
        <v>0</v>
      </c>
      <c r="AG34" s="1036"/>
      <c r="AH34" s="1036"/>
      <c r="AI34" s="1036"/>
      <c r="AJ34" s="1037"/>
      <c r="AK34" s="980" t="s">
        <v>585</v>
      </c>
      <c r="AL34" s="971"/>
      <c r="AM34" s="971"/>
      <c r="AN34" s="971"/>
      <c r="AO34" s="971"/>
      <c r="AP34" s="971" t="s">
        <v>585</v>
      </c>
      <c r="AQ34" s="971"/>
      <c r="AR34" s="971"/>
      <c r="AS34" s="971"/>
      <c r="AT34" s="971"/>
      <c r="AU34" s="971" t="s">
        <v>585</v>
      </c>
      <c r="AV34" s="971"/>
      <c r="AW34" s="971"/>
      <c r="AX34" s="971"/>
      <c r="AY34" s="971"/>
      <c r="AZ34" s="1041"/>
      <c r="BA34" s="1041"/>
      <c r="BB34" s="1041"/>
      <c r="BC34" s="1041"/>
      <c r="BD34" s="1041"/>
      <c r="BE34" s="972" t="s">
        <v>417</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418</v>
      </c>
      <c r="C35" s="1031"/>
      <c r="D35" s="1031"/>
      <c r="E35" s="1031"/>
      <c r="F35" s="1031"/>
      <c r="G35" s="1031"/>
      <c r="H35" s="1031"/>
      <c r="I35" s="1031"/>
      <c r="J35" s="1031"/>
      <c r="K35" s="1031"/>
      <c r="L35" s="1031"/>
      <c r="M35" s="1031"/>
      <c r="N35" s="1031"/>
      <c r="O35" s="1031"/>
      <c r="P35" s="1032"/>
      <c r="Q35" s="1038">
        <v>18</v>
      </c>
      <c r="R35" s="1039"/>
      <c r="S35" s="1039"/>
      <c r="T35" s="1039"/>
      <c r="U35" s="1039"/>
      <c r="V35" s="1039">
        <v>18</v>
      </c>
      <c r="W35" s="1039"/>
      <c r="X35" s="1039"/>
      <c r="Y35" s="1039"/>
      <c r="Z35" s="1039"/>
      <c r="AA35" s="1039">
        <v>0</v>
      </c>
      <c r="AB35" s="1039"/>
      <c r="AC35" s="1039"/>
      <c r="AD35" s="1039"/>
      <c r="AE35" s="1040"/>
      <c r="AF35" s="1035" t="s">
        <v>236</v>
      </c>
      <c r="AG35" s="1036"/>
      <c r="AH35" s="1036"/>
      <c r="AI35" s="1036"/>
      <c r="AJ35" s="1037"/>
      <c r="AK35" s="980">
        <v>18</v>
      </c>
      <c r="AL35" s="971"/>
      <c r="AM35" s="971"/>
      <c r="AN35" s="971"/>
      <c r="AO35" s="971"/>
      <c r="AP35" s="971" t="s">
        <v>585</v>
      </c>
      <c r="AQ35" s="971"/>
      <c r="AR35" s="971"/>
      <c r="AS35" s="971"/>
      <c r="AT35" s="971"/>
      <c r="AU35" s="971" t="s">
        <v>585</v>
      </c>
      <c r="AV35" s="971"/>
      <c r="AW35" s="971"/>
      <c r="AX35" s="971"/>
      <c r="AY35" s="971"/>
      <c r="AZ35" s="1041"/>
      <c r="BA35" s="1041"/>
      <c r="BB35" s="1041"/>
      <c r="BC35" s="1041"/>
      <c r="BD35" s="1041"/>
      <c r="BE35" s="972" t="s">
        <v>419</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420</v>
      </c>
      <c r="C36" s="1031"/>
      <c r="D36" s="1031"/>
      <c r="E36" s="1031"/>
      <c r="F36" s="1031"/>
      <c r="G36" s="1031"/>
      <c r="H36" s="1031"/>
      <c r="I36" s="1031"/>
      <c r="J36" s="1031"/>
      <c r="K36" s="1031"/>
      <c r="L36" s="1031"/>
      <c r="M36" s="1031"/>
      <c r="N36" s="1031"/>
      <c r="O36" s="1031"/>
      <c r="P36" s="1032"/>
      <c r="Q36" s="1038">
        <v>55</v>
      </c>
      <c r="R36" s="1039"/>
      <c r="S36" s="1039"/>
      <c r="T36" s="1039"/>
      <c r="U36" s="1039"/>
      <c r="V36" s="1039">
        <v>55</v>
      </c>
      <c r="W36" s="1039"/>
      <c r="X36" s="1039"/>
      <c r="Y36" s="1039"/>
      <c r="Z36" s="1039"/>
      <c r="AA36" s="1039">
        <v>0</v>
      </c>
      <c r="AB36" s="1039"/>
      <c r="AC36" s="1039"/>
      <c r="AD36" s="1039"/>
      <c r="AE36" s="1040"/>
      <c r="AF36" s="1035" t="s">
        <v>236</v>
      </c>
      <c r="AG36" s="1036"/>
      <c r="AH36" s="1036"/>
      <c r="AI36" s="1036"/>
      <c r="AJ36" s="1037"/>
      <c r="AK36" s="980">
        <v>54</v>
      </c>
      <c r="AL36" s="971"/>
      <c r="AM36" s="971"/>
      <c r="AN36" s="971"/>
      <c r="AO36" s="971"/>
      <c r="AP36" s="971">
        <v>155</v>
      </c>
      <c r="AQ36" s="971"/>
      <c r="AR36" s="971"/>
      <c r="AS36" s="971"/>
      <c r="AT36" s="971"/>
      <c r="AU36" s="971">
        <v>149</v>
      </c>
      <c r="AV36" s="971"/>
      <c r="AW36" s="971"/>
      <c r="AX36" s="971"/>
      <c r="AY36" s="971"/>
      <c r="AZ36" s="1041"/>
      <c r="BA36" s="1041"/>
      <c r="BB36" s="1041"/>
      <c r="BC36" s="1041"/>
      <c r="BD36" s="1041"/>
      <c r="BE36" s="972" t="s">
        <v>419</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396</v>
      </c>
      <c r="B63" s="937" t="s">
        <v>422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2051</v>
      </c>
      <c r="AG63" s="959"/>
      <c r="AH63" s="959"/>
      <c r="AI63" s="959"/>
      <c r="AJ63" s="1022"/>
      <c r="AK63" s="1023"/>
      <c r="AL63" s="963"/>
      <c r="AM63" s="963"/>
      <c r="AN63" s="963"/>
      <c r="AO63" s="963"/>
      <c r="AP63" s="959">
        <v>24281</v>
      </c>
      <c r="AQ63" s="959"/>
      <c r="AR63" s="959"/>
      <c r="AS63" s="959"/>
      <c r="AT63" s="959"/>
      <c r="AU63" s="959">
        <v>14823</v>
      </c>
      <c r="AV63" s="959"/>
      <c r="AW63" s="959"/>
      <c r="AX63" s="959"/>
      <c r="AY63" s="959"/>
      <c r="AZ63" s="1017"/>
      <c r="BA63" s="1017"/>
      <c r="BB63" s="1017"/>
      <c r="BC63" s="1017"/>
      <c r="BD63" s="1017"/>
      <c r="BE63" s="960"/>
      <c r="BF63" s="960"/>
      <c r="BG63" s="960"/>
      <c r="BH63" s="960"/>
      <c r="BI63" s="961"/>
      <c r="BJ63" s="1018" t="s">
        <v>236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424</v>
      </c>
      <c r="B66" s="996"/>
      <c r="C66" s="996"/>
      <c r="D66" s="996"/>
      <c r="E66" s="996"/>
      <c r="F66" s="996"/>
      <c r="G66" s="996"/>
      <c r="H66" s="996"/>
      <c r="I66" s="996"/>
      <c r="J66" s="996"/>
      <c r="K66" s="996"/>
      <c r="L66" s="996"/>
      <c r="M66" s="996"/>
      <c r="N66" s="996"/>
      <c r="O66" s="996"/>
      <c r="P66" s="997"/>
      <c r="Q66" s="1001" t="s">
        <v>425</v>
      </c>
      <c r="R66" s="1002"/>
      <c r="S66" s="1002"/>
      <c r="T66" s="1002"/>
      <c r="U66" s="1003"/>
      <c r="V66" s="1001" t="s">
        <v>401</v>
      </c>
      <c r="W66" s="1002"/>
      <c r="X66" s="1002"/>
      <c r="Y66" s="1002"/>
      <c r="Z66" s="1003"/>
      <c r="AA66" s="1001" t="s">
        <v>426</v>
      </c>
      <c r="AB66" s="1002"/>
      <c r="AC66" s="1002"/>
      <c r="AD66" s="1002"/>
      <c r="AE66" s="1003"/>
      <c r="AF66" s="1007" t="s">
        <v>403</v>
      </c>
      <c r="AG66" s="1008"/>
      <c r="AH66" s="1008"/>
      <c r="AI66" s="1008"/>
      <c r="AJ66" s="1009"/>
      <c r="AK66" s="1001" t="s">
        <v>404</v>
      </c>
      <c r="AL66" s="996"/>
      <c r="AM66" s="996"/>
      <c r="AN66" s="996"/>
      <c r="AO66" s="997"/>
      <c r="AP66" s="1001" t="s">
        <v>405</v>
      </c>
      <c r="AQ66" s="1002"/>
      <c r="AR66" s="1002"/>
      <c r="AS66" s="1002"/>
      <c r="AT66" s="1003"/>
      <c r="AU66" s="1001" t="s">
        <v>427</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586</v>
      </c>
      <c r="C68" s="986"/>
      <c r="D68" s="986"/>
      <c r="E68" s="986"/>
      <c r="F68" s="986"/>
      <c r="G68" s="986"/>
      <c r="H68" s="986"/>
      <c r="I68" s="986"/>
      <c r="J68" s="986"/>
      <c r="K68" s="986"/>
      <c r="L68" s="986"/>
      <c r="M68" s="986"/>
      <c r="N68" s="986"/>
      <c r="O68" s="986"/>
      <c r="P68" s="987"/>
      <c r="Q68" s="988">
        <v>544</v>
      </c>
      <c r="R68" s="982"/>
      <c r="S68" s="982"/>
      <c r="T68" s="982"/>
      <c r="U68" s="982"/>
      <c r="V68" s="982">
        <v>542</v>
      </c>
      <c r="W68" s="982"/>
      <c r="X68" s="982"/>
      <c r="Y68" s="982"/>
      <c r="Z68" s="982"/>
      <c r="AA68" s="982">
        <v>2</v>
      </c>
      <c r="AB68" s="982"/>
      <c r="AC68" s="982"/>
      <c r="AD68" s="982"/>
      <c r="AE68" s="982"/>
      <c r="AF68" s="982">
        <v>2</v>
      </c>
      <c r="AG68" s="982"/>
      <c r="AH68" s="982"/>
      <c r="AI68" s="982"/>
      <c r="AJ68" s="982"/>
      <c r="AK68" s="982" t="s">
        <v>585</v>
      </c>
      <c r="AL68" s="982"/>
      <c r="AM68" s="982"/>
      <c r="AN68" s="982"/>
      <c r="AO68" s="982"/>
      <c r="AP68" s="982" t="s">
        <v>585</v>
      </c>
      <c r="AQ68" s="982"/>
      <c r="AR68" s="982"/>
      <c r="AS68" s="982"/>
      <c r="AT68" s="982"/>
      <c r="AU68" s="982" t="s">
        <v>585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587</v>
      </c>
      <c r="C69" s="975"/>
      <c r="D69" s="975"/>
      <c r="E69" s="975"/>
      <c r="F69" s="975"/>
      <c r="G69" s="975"/>
      <c r="H69" s="975"/>
      <c r="I69" s="975"/>
      <c r="J69" s="975"/>
      <c r="K69" s="975"/>
      <c r="L69" s="975"/>
      <c r="M69" s="975"/>
      <c r="N69" s="975"/>
      <c r="O69" s="975"/>
      <c r="P69" s="976"/>
      <c r="Q69" s="977">
        <v>161</v>
      </c>
      <c r="R69" s="971"/>
      <c r="S69" s="971"/>
      <c r="T69" s="971"/>
      <c r="U69" s="971"/>
      <c r="V69" s="971">
        <v>99</v>
      </c>
      <c r="W69" s="971"/>
      <c r="X69" s="971"/>
      <c r="Y69" s="971"/>
      <c r="Z69" s="971"/>
      <c r="AA69" s="971">
        <v>62</v>
      </c>
      <c r="AB69" s="971"/>
      <c r="AC69" s="971"/>
      <c r="AD69" s="971"/>
      <c r="AE69" s="971"/>
      <c r="AF69" s="971">
        <v>62</v>
      </c>
      <c r="AG69" s="971"/>
      <c r="AH69" s="971"/>
      <c r="AI69" s="971"/>
      <c r="AJ69" s="971"/>
      <c r="AK69" s="971" t="s">
        <v>521</v>
      </c>
      <c r="AL69" s="971"/>
      <c r="AM69" s="971"/>
      <c r="AN69" s="971"/>
      <c r="AO69" s="971"/>
      <c r="AP69" s="971" t="s">
        <v>521</v>
      </c>
      <c r="AQ69" s="971"/>
      <c r="AR69" s="971"/>
      <c r="AS69" s="971"/>
      <c r="AT69" s="971"/>
      <c r="AU69" s="971" t="s">
        <v>521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588</v>
      </c>
      <c r="C70" s="975"/>
      <c r="D70" s="975"/>
      <c r="E70" s="975"/>
      <c r="F70" s="975"/>
      <c r="G70" s="975"/>
      <c r="H70" s="975"/>
      <c r="I70" s="975"/>
      <c r="J70" s="975"/>
      <c r="K70" s="975"/>
      <c r="L70" s="975"/>
      <c r="M70" s="975"/>
      <c r="N70" s="975"/>
      <c r="O70" s="975"/>
      <c r="P70" s="976"/>
      <c r="Q70" s="977">
        <v>86</v>
      </c>
      <c r="R70" s="971"/>
      <c r="S70" s="971"/>
      <c r="T70" s="971"/>
      <c r="U70" s="971"/>
      <c r="V70" s="971">
        <v>68</v>
      </c>
      <c r="W70" s="971"/>
      <c r="X70" s="971"/>
      <c r="Y70" s="971"/>
      <c r="Z70" s="971"/>
      <c r="AA70" s="971">
        <v>18</v>
      </c>
      <c r="AB70" s="971"/>
      <c r="AC70" s="971"/>
      <c r="AD70" s="971"/>
      <c r="AE70" s="971"/>
      <c r="AF70" s="971">
        <v>18</v>
      </c>
      <c r="AG70" s="971"/>
      <c r="AH70" s="971"/>
      <c r="AI70" s="971"/>
      <c r="AJ70" s="971"/>
      <c r="AK70" s="971" t="s">
        <v>521</v>
      </c>
      <c r="AL70" s="971"/>
      <c r="AM70" s="971"/>
      <c r="AN70" s="971"/>
      <c r="AO70" s="971"/>
      <c r="AP70" s="971" t="s">
        <v>521</v>
      </c>
      <c r="AQ70" s="971"/>
      <c r="AR70" s="971"/>
      <c r="AS70" s="971"/>
      <c r="AT70" s="971"/>
      <c r="AU70" s="971" t="s">
        <v>521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589</v>
      </c>
      <c r="C71" s="975"/>
      <c r="D71" s="975"/>
      <c r="E71" s="975"/>
      <c r="F71" s="975"/>
      <c r="G71" s="975"/>
      <c r="H71" s="975"/>
      <c r="I71" s="975"/>
      <c r="J71" s="975"/>
      <c r="K71" s="975"/>
      <c r="L71" s="975"/>
      <c r="M71" s="975"/>
      <c r="N71" s="975"/>
      <c r="O71" s="975"/>
      <c r="P71" s="976"/>
      <c r="Q71" s="977">
        <v>225614</v>
      </c>
      <c r="R71" s="971"/>
      <c r="S71" s="971"/>
      <c r="T71" s="971"/>
      <c r="U71" s="971"/>
      <c r="V71" s="971">
        <v>216457</v>
      </c>
      <c r="W71" s="971"/>
      <c r="X71" s="971"/>
      <c r="Y71" s="971"/>
      <c r="Z71" s="971"/>
      <c r="AA71" s="971">
        <v>9156</v>
      </c>
      <c r="AB71" s="971"/>
      <c r="AC71" s="971"/>
      <c r="AD71" s="971"/>
      <c r="AE71" s="971"/>
      <c r="AF71" s="971">
        <v>9156</v>
      </c>
      <c r="AG71" s="971"/>
      <c r="AH71" s="971"/>
      <c r="AI71" s="971"/>
      <c r="AJ71" s="971"/>
      <c r="AK71" s="971" t="s">
        <v>521</v>
      </c>
      <c r="AL71" s="971"/>
      <c r="AM71" s="971"/>
      <c r="AN71" s="971"/>
      <c r="AO71" s="971"/>
      <c r="AP71" s="971" t="s">
        <v>521</v>
      </c>
      <c r="AQ71" s="971"/>
      <c r="AR71" s="971"/>
      <c r="AS71" s="971"/>
      <c r="AT71" s="971"/>
      <c r="AU71" s="971" t="s">
        <v>521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9238</v>
      </c>
      <c r="AG88" s="959"/>
      <c r="AH88" s="959"/>
      <c r="AI88" s="959"/>
      <c r="AJ88" s="959"/>
      <c r="AK88" s="963"/>
      <c r="AL88" s="963"/>
      <c r="AM88" s="963"/>
      <c r="AN88" s="963"/>
      <c r="AO88" s="963"/>
      <c r="AP88" s="959" t="s">
        <v>585</v>
      </c>
      <c r="AQ88" s="959"/>
      <c r="AR88" s="959"/>
      <c r="AS88" s="959"/>
      <c r="AT88" s="959"/>
      <c r="AU88" s="959" t="s">
        <v>585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295</v>
      </c>
      <c r="CS102" s="953"/>
      <c r="CT102" s="953"/>
      <c r="CU102" s="953"/>
      <c r="CV102" s="954"/>
      <c r="CW102" s="952">
        <v>63</v>
      </c>
      <c r="CX102" s="953"/>
      <c r="CY102" s="953"/>
      <c r="CZ102" s="953"/>
      <c r="DA102" s="954"/>
      <c r="DB102" s="952">
        <v>23</v>
      </c>
      <c r="DC102" s="953"/>
      <c r="DD102" s="953"/>
      <c r="DE102" s="953"/>
      <c r="DF102" s="954"/>
      <c r="DG102" s="952" t="s">
        <v>600</v>
      </c>
      <c r="DH102" s="953"/>
      <c r="DI102" s="953"/>
      <c r="DJ102" s="953"/>
      <c r="DK102" s="954"/>
      <c r="DL102" s="952" t="s">
        <v>600</v>
      </c>
      <c r="DM102" s="953"/>
      <c r="DN102" s="953"/>
      <c r="DO102" s="953"/>
      <c r="DP102" s="954"/>
      <c r="DQ102" s="952">
        <v>21</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309</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309</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309</v>
      </c>
      <c r="DR109" s="896"/>
      <c r="DS109" s="896"/>
      <c r="DT109" s="896"/>
      <c r="DU109" s="897"/>
      <c r="DV109" s="898" t="s">
        <v>439</v>
      </c>
      <c r="DW109" s="896"/>
      <c r="DX109" s="896"/>
      <c r="DY109" s="896"/>
      <c r="DZ109" s="929"/>
    </row>
    <row r="110" spans="1:131" s="230" customFormat="1" ht="26.25" customHeight="1" x14ac:dyDescent="0.15">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4417943</v>
      </c>
      <c r="AB110" s="889"/>
      <c r="AC110" s="889"/>
      <c r="AD110" s="889"/>
      <c r="AE110" s="890"/>
      <c r="AF110" s="891">
        <v>4780409</v>
      </c>
      <c r="AG110" s="889"/>
      <c r="AH110" s="889"/>
      <c r="AI110" s="889"/>
      <c r="AJ110" s="890"/>
      <c r="AK110" s="891">
        <v>5206249</v>
      </c>
      <c r="AL110" s="889"/>
      <c r="AM110" s="889"/>
      <c r="AN110" s="889"/>
      <c r="AO110" s="890"/>
      <c r="AP110" s="892">
        <v>21.4</v>
      </c>
      <c r="AQ110" s="893"/>
      <c r="AR110" s="893"/>
      <c r="AS110" s="893"/>
      <c r="AT110" s="894"/>
      <c r="AU110" s="930" t="s">
        <v>75</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62069599</v>
      </c>
      <c r="BR110" s="842"/>
      <c r="BS110" s="842"/>
      <c r="BT110" s="842"/>
      <c r="BU110" s="842"/>
      <c r="BV110" s="842">
        <v>61639045</v>
      </c>
      <c r="BW110" s="842"/>
      <c r="BX110" s="842"/>
      <c r="BY110" s="842"/>
      <c r="BZ110" s="842"/>
      <c r="CA110" s="842">
        <v>60566035</v>
      </c>
      <c r="CB110" s="842"/>
      <c r="CC110" s="842"/>
      <c r="CD110" s="842"/>
      <c r="CE110" s="842"/>
      <c r="CF110" s="866">
        <v>249.3</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236</v>
      </c>
      <c r="DH110" s="842"/>
      <c r="DI110" s="842"/>
      <c r="DJ110" s="842"/>
      <c r="DK110" s="842"/>
      <c r="DL110" s="842" t="s">
        <v>236</v>
      </c>
      <c r="DM110" s="842"/>
      <c r="DN110" s="842"/>
      <c r="DO110" s="842"/>
      <c r="DP110" s="842"/>
      <c r="DQ110" s="842" t="s">
        <v>236</v>
      </c>
      <c r="DR110" s="842"/>
      <c r="DS110" s="842"/>
      <c r="DT110" s="842"/>
      <c r="DU110" s="842"/>
      <c r="DV110" s="843" t="s">
        <v>445</v>
      </c>
      <c r="DW110" s="843"/>
      <c r="DX110" s="843"/>
      <c r="DY110" s="843"/>
      <c r="DZ110" s="844"/>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236</v>
      </c>
      <c r="AB111" s="919"/>
      <c r="AC111" s="919"/>
      <c r="AD111" s="919"/>
      <c r="AE111" s="920"/>
      <c r="AF111" s="921" t="s">
        <v>236</v>
      </c>
      <c r="AG111" s="919"/>
      <c r="AH111" s="919"/>
      <c r="AI111" s="919"/>
      <c r="AJ111" s="920"/>
      <c r="AK111" s="921" t="s">
        <v>392</v>
      </c>
      <c r="AL111" s="919"/>
      <c r="AM111" s="919"/>
      <c r="AN111" s="919"/>
      <c r="AO111" s="920"/>
      <c r="AP111" s="922" t="s">
        <v>236</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v>611</v>
      </c>
      <c r="BR111" s="817"/>
      <c r="BS111" s="817"/>
      <c r="BT111" s="817"/>
      <c r="BU111" s="817"/>
      <c r="BV111" s="817">
        <v>204</v>
      </c>
      <c r="BW111" s="817"/>
      <c r="BX111" s="817"/>
      <c r="BY111" s="817"/>
      <c r="BZ111" s="817"/>
      <c r="CA111" s="817" t="s">
        <v>392</v>
      </c>
      <c r="CB111" s="817"/>
      <c r="CC111" s="817"/>
      <c r="CD111" s="817"/>
      <c r="CE111" s="817"/>
      <c r="CF111" s="875" t="s">
        <v>236</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236</v>
      </c>
      <c r="DH111" s="817"/>
      <c r="DI111" s="817"/>
      <c r="DJ111" s="817"/>
      <c r="DK111" s="817"/>
      <c r="DL111" s="817" t="s">
        <v>236</v>
      </c>
      <c r="DM111" s="817"/>
      <c r="DN111" s="817"/>
      <c r="DO111" s="817"/>
      <c r="DP111" s="817"/>
      <c r="DQ111" s="817" t="s">
        <v>392</v>
      </c>
      <c r="DR111" s="817"/>
      <c r="DS111" s="817"/>
      <c r="DT111" s="817"/>
      <c r="DU111" s="817"/>
      <c r="DV111" s="794" t="s">
        <v>236</v>
      </c>
      <c r="DW111" s="794"/>
      <c r="DX111" s="794"/>
      <c r="DY111" s="794"/>
      <c r="DZ111" s="795"/>
    </row>
    <row r="112" spans="1:131" s="230" customFormat="1" ht="26.25" customHeight="1" x14ac:dyDescent="0.15">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451</v>
      </c>
      <c r="AB112" s="780"/>
      <c r="AC112" s="780"/>
      <c r="AD112" s="780"/>
      <c r="AE112" s="781"/>
      <c r="AF112" s="782" t="s">
        <v>445</v>
      </c>
      <c r="AG112" s="780"/>
      <c r="AH112" s="780"/>
      <c r="AI112" s="780"/>
      <c r="AJ112" s="781"/>
      <c r="AK112" s="782" t="s">
        <v>236</v>
      </c>
      <c r="AL112" s="780"/>
      <c r="AM112" s="780"/>
      <c r="AN112" s="780"/>
      <c r="AO112" s="781"/>
      <c r="AP112" s="824" t="s">
        <v>451</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18065381</v>
      </c>
      <c r="BR112" s="817"/>
      <c r="BS112" s="817"/>
      <c r="BT112" s="817"/>
      <c r="BU112" s="817"/>
      <c r="BV112" s="817">
        <v>16067403</v>
      </c>
      <c r="BW112" s="817"/>
      <c r="BX112" s="817"/>
      <c r="BY112" s="817"/>
      <c r="BZ112" s="817"/>
      <c r="CA112" s="817">
        <v>14821837</v>
      </c>
      <c r="CB112" s="817"/>
      <c r="CC112" s="817"/>
      <c r="CD112" s="817"/>
      <c r="CE112" s="817"/>
      <c r="CF112" s="875">
        <v>61</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236</v>
      </c>
      <c r="DH112" s="817"/>
      <c r="DI112" s="817"/>
      <c r="DJ112" s="817"/>
      <c r="DK112" s="817"/>
      <c r="DL112" s="817" t="s">
        <v>451</v>
      </c>
      <c r="DM112" s="817"/>
      <c r="DN112" s="817"/>
      <c r="DO112" s="817"/>
      <c r="DP112" s="817"/>
      <c r="DQ112" s="817" t="s">
        <v>451</v>
      </c>
      <c r="DR112" s="817"/>
      <c r="DS112" s="817"/>
      <c r="DT112" s="817"/>
      <c r="DU112" s="817"/>
      <c r="DV112" s="794" t="s">
        <v>236</v>
      </c>
      <c r="DW112" s="794"/>
      <c r="DX112" s="794"/>
      <c r="DY112" s="794"/>
      <c r="DZ112" s="795"/>
    </row>
    <row r="113" spans="1:130" s="230" customFormat="1" ht="26.25" customHeight="1" x14ac:dyDescent="0.15">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1580103</v>
      </c>
      <c r="AB113" s="919"/>
      <c r="AC113" s="919"/>
      <c r="AD113" s="919"/>
      <c r="AE113" s="920"/>
      <c r="AF113" s="921">
        <v>1427524</v>
      </c>
      <c r="AG113" s="919"/>
      <c r="AH113" s="919"/>
      <c r="AI113" s="919"/>
      <c r="AJ113" s="920"/>
      <c r="AK113" s="921">
        <v>1445391</v>
      </c>
      <c r="AL113" s="919"/>
      <c r="AM113" s="919"/>
      <c r="AN113" s="919"/>
      <c r="AO113" s="920"/>
      <c r="AP113" s="922">
        <v>5.9</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t="s">
        <v>236</v>
      </c>
      <c r="BR113" s="817"/>
      <c r="BS113" s="817"/>
      <c r="BT113" s="817"/>
      <c r="BU113" s="817"/>
      <c r="BV113" s="817" t="s">
        <v>445</v>
      </c>
      <c r="BW113" s="817"/>
      <c r="BX113" s="817"/>
      <c r="BY113" s="817"/>
      <c r="BZ113" s="817"/>
      <c r="CA113" s="817" t="s">
        <v>451</v>
      </c>
      <c r="CB113" s="817"/>
      <c r="CC113" s="817"/>
      <c r="CD113" s="817"/>
      <c r="CE113" s="817"/>
      <c r="CF113" s="875" t="s">
        <v>451</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451</v>
      </c>
      <c r="DH113" s="780"/>
      <c r="DI113" s="780"/>
      <c r="DJ113" s="780"/>
      <c r="DK113" s="781"/>
      <c r="DL113" s="782" t="s">
        <v>451</v>
      </c>
      <c r="DM113" s="780"/>
      <c r="DN113" s="780"/>
      <c r="DO113" s="780"/>
      <c r="DP113" s="781"/>
      <c r="DQ113" s="782" t="s">
        <v>236</v>
      </c>
      <c r="DR113" s="780"/>
      <c r="DS113" s="780"/>
      <c r="DT113" s="780"/>
      <c r="DU113" s="781"/>
      <c r="DV113" s="824" t="s">
        <v>236</v>
      </c>
      <c r="DW113" s="825"/>
      <c r="DX113" s="825"/>
      <c r="DY113" s="825"/>
      <c r="DZ113" s="826"/>
    </row>
    <row r="114" spans="1:130" s="230" customFormat="1" ht="26.25" customHeight="1" x14ac:dyDescent="0.15">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236</v>
      </c>
      <c r="AB114" s="780"/>
      <c r="AC114" s="780"/>
      <c r="AD114" s="780"/>
      <c r="AE114" s="781"/>
      <c r="AF114" s="782" t="s">
        <v>236</v>
      </c>
      <c r="AG114" s="780"/>
      <c r="AH114" s="780"/>
      <c r="AI114" s="780"/>
      <c r="AJ114" s="781"/>
      <c r="AK114" s="782" t="s">
        <v>236</v>
      </c>
      <c r="AL114" s="780"/>
      <c r="AM114" s="780"/>
      <c r="AN114" s="780"/>
      <c r="AO114" s="781"/>
      <c r="AP114" s="824" t="s">
        <v>445</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6773666</v>
      </c>
      <c r="BR114" s="817"/>
      <c r="BS114" s="817"/>
      <c r="BT114" s="817"/>
      <c r="BU114" s="817"/>
      <c r="BV114" s="817">
        <v>6452150</v>
      </c>
      <c r="BW114" s="817"/>
      <c r="BX114" s="817"/>
      <c r="BY114" s="817"/>
      <c r="BZ114" s="817"/>
      <c r="CA114" s="817">
        <v>6434314</v>
      </c>
      <c r="CB114" s="817"/>
      <c r="CC114" s="817"/>
      <c r="CD114" s="817"/>
      <c r="CE114" s="817"/>
      <c r="CF114" s="875">
        <v>26.5</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445</v>
      </c>
      <c r="DH114" s="780"/>
      <c r="DI114" s="780"/>
      <c r="DJ114" s="780"/>
      <c r="DK114" s="781"/>
      <c r="DL114" s="782" t="s">
        <v>236</v>
      </c>
      <c r="DM114" s="780"/>
      <c r="DN114" s="780"/>
      <c r="DO114" s="780"/>
      <c r="DP114" s="781"/>
      <c r="DQ114" s="782" t="s">
        <v>392</v>
      </c>
      <c r="DR114" s="780"/>
      <c r="DS114" s="780"/>
      <c r="DT114" s="780"/>
      <c r="DU114" s="781"/>
      <c r="DV114" s="824" t="s">
        <v>392</v>
      </c>
      <c r="DW114" s="825"/>
      <c r="DX114" s="825"/>
      <c r="DY114" s="825"/>
      <c r="DZ114" s="826"/>
    </row>
    <row r="115" spans="1:130" s="230" customFormat="1" ht="26.25" customHeight="1" x14ac:dyDescent="0.15">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38243</v>
      </c>
      <c r="AB115" s="919"/>
      <c r="AC115" s="919"/>
      <c r="AD115" s="919"/>
      <c r="AE115" s="920"/>
      <c r="AF115" s="921">
        <v>38037</v>
      </c>
      <c r="AG115" s="919"/>
      <c r="AH115" s="919"/>
      <c r="AI115" s="919"/>
      <c r="AJ115" s="920"/>
      <c r="AK115" s="921">
        <v>37945</v>
      </c>
      <c r="AL115" s="919"/>
      <c r="AM115" s="919"/>
      <c r="AN115" s="919"/>
      <c r="AO115" s="920"/>
      <c r="AP115" s="922">
        <v>0.2</v>
      </c>
      <c r="AQ115" s="923"/>
      <c r="AR115" s="923"/>
      <c r="AS115" s="923"/>
      <c r="AT115" s="924"/>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v>20863</v>
      </c>
      <c r="BR115" s="817"/>
      <c r="BS115" s="817"/>
      <c r="BT115" s="817"/>
      <c r="BU115" s="817"/>
      <c r="BV115" s="817">
        <v>20790</v>
      </c>
      <c r="BW115" s="817"/>
      <c r="BX115" s="817"/>
      <c r="BY115" s="817"/>
      <c r="BZ115" s="817"/>
      <c r="CA115" s="817">
        <v>20930</v>
      </c>
      <c r="CB115" s="817"/>
      <c r="CC115" s="817"/>
      <c r="CD115" s="817"/>
      <c r="CE115" s="817"/>
      <c r="CF115" s="875">
        <v>0.1</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451</v>
      </c>
      <c r="DH115" s="780"/>
      <c r="DI115" s="780"/>
      <c r="DJ115" s="780"/>
      <c r="DK115" s="781"/>
      <c r="DL115" s="782" t="s">
        <v>236</v>
      </c>
      <c r="DM115" s="780"/>
      <c r="DN115" s="780"/>
      <c r="DO115" s="780"/>
      <c r="DP115" s="781"/>
      <c r="DQ115" s="782" t="s">
        <v>451</v>
      </c>
      <c r="DR115" s="780"/>
      <c r="DS115" s="780"/>
      <c r="DT115" s="780"/>
      <c r="DU115" s="781"/>
      <c r="DV115" s="824" t="s">
        <v>236</v>
      </c>
      <c r="DW115" s="825"/>
      <c r="DX115" s="825"/>
      <c r="DY115" s="825"/>
      <c r="DZ115" s="826"/>
    </row>
    <row r="116" spans="1:130" s="230" customFormat="1" ht="26.25" customHeight="1" x14ac:dyDescent="0.15">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445</v>
      </c>
      <c r="AB116" s="780"/>
      <c r="AC116" s="780"/>
      <c r="AD116" s="780"/>
      <c r="AE116" s="781"/>
      <c r="AF116" s="782" t="s">
        <v>445</v>
      </c>
      <c r="AG116" s="780"/>
      <c r="AH116" s="780"/>
      <c r="AI116" s="780"/>
      <c r="AJ116" s="781"/>
      <c r="AK116" s="782" t="s">
        <v>445</v>
      </c>
      <c r="AL116" s="780"/>
      <c r="AM116" s="780"/>
      <c r="AN116" s="780"/>
      <c r="AO116" s="781"/>
      <c r="AP116" s="824" t="s">
        <v>236</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236</v>
      </c>
      <c r="BR116" s="817"/>
      <c r="BS116" s="817"/>
      <c r="BT116" s="817"/>
      <c r="BU116" s="817"/>
      <c r="BV116" s="817" t="s">
        <v>236</v>
      </c>
      <c r="BW116" s="817"/>
      <c r="BX116" s="817"/>
      <c r="BY116" s="817"/>
      <c r="BZ116" s="817"/>
      <c r="CA116" s="817" t="s">
        <v>451</v>
      </c>
      <c r="CB116" s="817"/>
      <c r="CC116" s="817"/>
      <c r="CD116" s="817"/>
      <c r="CE116" s="817"/>
      <c r="CF116" s="875" t="s">
        <v>236</v>
      </c>
      <c r="CG116" s="876"/>
      <c r="CH116" s="876"/>
      <c r="CI116" s="876"/>
      <c r="CJ116" s="876"/>
      <c r="CK116" s="927"/>
      <c r="CL116" s="821"/>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611</v>
      </c>
      <c r="DH116" s="780"/>
      <c r="DI116" s="780"/>
      <c r="DJ116" s="780"/>
      <c r="DK116" s="781"/>
      <c r="DL116" s="782">
        <v>204</v>
      </c>
      <c r="DM116" s="780"/>
      <c r="DN116" s="780"/>
      <c r="DO116" s="780"/>
      <c r="DP116" s="781"/>
      <c r="DQ116" s="782" t="s">
        <v>392</v>
      </c>
      <c r="DR116" s="780"/>
      <c r="DS116" s="780"/>
      <c r="DT116" s="780"/>
      <c r="DU116" s="781"/>
      <c r="DV116" s="824" t="s">
        <v>451</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6036289</v>
      </c>
      <c r="AB117" s="903"/>
      <c r="AC117" s="903"/>
      <c r="AD117" s="903"/>
      <c r="AE117" s="904"/>
      <c r="AF117" s="905">
        <v>6245970</v>
      </c>
      <c r="AG117" s="903"/>
      <c r="AH117" s="903"/>
      <c r="AI117" s="903"/>
      <c r="AJ117" s="904"/>
      <c r="AK117" s="905">
        <v>6689585</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445</v>
      </c>
      <c r="BR117" s="817"/>
      <c r="BS117" s="817"/>
      <c r="BT117" s="817"/>
      <c r="BU117" s="817"/>
      <c r="BV117" s="817" t="s">
        <v>445</v>
      </c>
      <c r="BW117" s="817"/>
      <c r="BX117" s="817"/>
      <c r="BY117" s="817"/>
      <c r="BZ117" s="817"/>
      <c r="CA117" s="817" t="s">
        <v>445</v>
      </c>
      <c r="CB117" s="817"/>
      <c r="CC117" s="817"/>
      <c r="CD117" s="817"/>
      <c r="CE117" s="817"/>
      <c r="CF117" s="875" t="s">
        <v>445</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445</v>
      </c>
      <c r="DH117" s="780"/>
      <c r="DI117" s="780"/>
      <c r="DJ117" s="780"/>
      <c r="DK117" s="781"/>
      <c r="DL117" s="782" t="s">
        <v>236</v>
      </c>
      <c r="DM117" s="780"/>
      <c r="DN117" s="780"/>
      <c r="DO117" s="780"/>
      <c r="DP117" s="781"/>
      <c r="DQ117" s="782" t="s">
        <v>445</v>
      </c>
      <c r="DR117" s="780"/>
      <c r="DS117" s="780"/>
      <c r="DT117" s="780"/>
      <c r="DU117" s="781"/>
      <c r="DV117" s="824" t="s">
        <v>445</v>
      </c>
      <c r="DW117" s="825"/>
      <c r="DX117" s="825"/>
      <c r="DY117" s="825"/>
      <c r="DZ117" s="826"/>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309</v>
      </c>
      <c r="AL118" s="896"/>
      <c r="AM118" s="896"/>
      <c r="AN118" s="896"/>
      <c r="AO118" s="897"/>
      <c r="AP118" s="899" t="s">
        <v>439</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470</v>
      </c>
      <c r="BR118" s="845"/>
      <c r="BS118" s="845"/>
      <c r="BT118" s="845"/>
      <c r="BU118" s="845"/>
      <c r="BV118" s="845" t="s">
        <v>392</v>
      </c>
      <c r="BW118" s="845"/>
      <c r="BX118" s="845"/>
      <c r="BY118" s="845"/>
      <c r="BZ118" s="845"/>
      <c r="CA118" s="845" t="s">
        <v>392</v>
      </c>
      <c r="CB118" s="845"/>
      <c r="CC118" s="845"/>
      <c r="CD118" s="845"/>
      <c r="CE118" s="845"/>
      <c r="CF118" s="875" t="s">
        <v>392</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392</v>
      </c>
      <c r="DH118" s="780"/>
      <c r="DI118" s="780"/>
      <c r="DJ118" s="780"/>
      <c r="DK118" s="781"/>
      <c r="DL118" s="782" t="s">
        <v>392</v>
      </c>
      <c r="DM118" s="780"/>
      <c r="DN118" s="780"/>
      <c r="DO118" s="780"/>
      <c r="DP118" s="781"/>
      <c r="DQ118" s="782" t="s">
        <v>236</v>
      </c>
      <c r="DR118" s="780"/>
      <c r="DS118" s="780"/>
      <c r="DT118" s="780"/>
      <c r="DU118" s="781"/>
      <c r="DV118" s="824" t="s">
        <v>236</v>
      </c>
      <c r="DW118" s="825"/>
      <c r="DX118" s="825"/>
      <c r="DY118" s="825"/>
      <c r="DZ118" s="826"/>
    </row>
    <row r="119" spans="1:130" s="230" customFormat="1" ht="26.25" customHeight="1" x14ac:dyDescent="0.15">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37632</v>
      </c>
      <c r="AB119" s="889"/>
      <c r="AC119" s="889"/>
      <c r="AD119" s="889"/>
      <c r="AE119" s="890"/>
      <c r="AF119" s="891">
        <v>37630</v>
      </c>
      <c r="AG119" s="889"/>
      <c r="AH119" s="889"/>
      <c r="AI119" s="889"/>
      <c r="AJ119" s="890"/>
      <c r="AK119" s="891">
        <v>37741</v>
      </c>
      <c r="AL119" s="889"/>
      <c r="AM119" s="889"/>
      <c r="AN119" s="889"/>
      <c r="AO119" s="890"/>
      <c r="AP119" s="892">
        <v>0.2</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472</v>
      </c>
      <c r="BP119" s="878"/>
      <c r="BQ119" s="879">
        <v>86930120</v>
      </c>
      <c r="BR119" s="845"/>
      <c r="BS119" s="845"/>
      <c r="BT119" s="845"/>
      <c r="BU119" s="845"/>
      <c r="BV119" s="845">
        <v>84179592</v>
      </c>
      <c r="BW119" s="845"/>
      <c r="BX119" s="845"/>
      <c r="BY119" s="845"/>
      <c r="BZ119" s="845"/>
      <c r="CA119" s="845">
        <v>81843116</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236</v>
      </c>
      <c r="DH119" s="764"/>
      <c r="DI119" s="764"/>
      <c r="DJ119" s="764"/>
      <c r="DK119" s="765"/>
      <c r="DL119" s="766" t="s">
        <v>236</v>
      </c>
      <c r="DM119" s="764"/>
      <c r="DN119" s="764"/>
      <c r="DO119" s="764"/>
      <c r="DP119" s="765"/>
      <c r="DQ119" s="766" t="s">
        <v>236</v>
      </c>
      <c r="DR119" s="764"/>
      <c r="DS119" s="764"/>
      <c r="DT119" s="764"/>
      <c r="DU119" s="765"/>
      <c r="DV119" s="848" t="s">
        <v>392</v>
      </c>
      <c r="DW119" s="849"/>
      <c r="DX119" s="849"/>
      <c r="DY119" s="849"/>
      <c r="DZ119" s="850"/>
    </row>
    <row r="120" spans="1:130" s="230" customFormat="1" ht="26.25" customHeight="1" x14ac:dyDescent="0.15">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470</v>
      </c>
      <c r="AB120" s="780"/>
      <c r="AC120" s="780"/>
      <c r="AD120" s="780"/>
      <c r="AE120" s="781"/>
      <c r="AF120" s="782" t="s">
        <v>392</v>
      </c>
      <c r="AG120" s="780"/>
      <c r="AH120" s="780"/>
      <c r="AI120" s="780"/>
      <c r="AJ120" s="781"/>
      <c r="AK120" s="782" t="s">
        <v>392</v>
      </c>
      <c r="AL120" s="780"/>
      <c r="AM120" s="780"/>
      <c r="AN120" s="780"/>
      <c r="AO120" s="781"/>
      <c r="AP120" s="824" t="s">
        <v>236</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10262537</v>
      </c>
      <c r="BR120" s="842"/>
      <c r="BS120" s="842"/>
      <c r="BT120" s="842"/>
      <c r="BU120" s="842"/>
      <c r="BV120" s="842">
        <v>12628929</v>
      </c>
      <c r="BW120" s="842"/>
      <c r="BX120" s="842"/>
      <c r="BY120" s="842"/>
      <c r="BZ120" s="842"/>
      <c r="CA120" s="842">
        <v>12707744</v>
      </c>
      <c r="CB120" s="842"/>
      <c r="CC120" s="842"/>
      <c r="CD120" s="842"/>
      <c r="CE120" s="842"/>
      <c r="CF120" s="866">
        <v>52.3</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16168050</v>
      </c>
      <c r="DH120" s="842"/>
      <c r="DI120" s="842"/>
      <c r="DJ120" s="842"/>
      <c r="DK120" s="842"/>
      <c r="DL120" s="842">
        <v>14403405</v>
      </c>
      <c r="DM120" s="842"/>
      <c r="DN120" s="842"/>
      <c r="DO120" s="842"/>
      <c r="DP120" s="842"/>
      <c r="DQ120" s="842">
        <v>13185775</v>
      </c>
      <c r="DR120" s="842"/>
      <c r="DS120" s="842"/>
      <c r="DT120" s="842"/>
      <c r="DU120" s="842"/>
      <c r="DV120" s="843">
        <v>54.3</v>
      </c>
      <c r="DW120" s="843"/>
      <c r="DX120" s="843"/>
      <c r="DY120" s="843"/>
      <c r="DZ120" s="844"/>
    </row>
    <row r="121" spans="1:130" s="230" customFormat="1" ht="26.25" customHeight="1" x14ac:dyDescent="0.15">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236</v>
      </c>
      <c r="AB121" s="780"/>
      <c r="AC121" s="780"/>
      <c r="AD121" s="780"/>
      <c r="AE121" s="781"/>
      <c r="AF121" s="782" t="s">
        <v>236</v>
      </c>
      <c r="AG121" s="780"/>
      <c r="AH121" s="780"/>
      <c r="AI121" s="780"/>
      <c r="AJ121" s="781"/>
      <c r="AK121" s="782" t="s">
        <v>392</v>
      </c>
      <c r="AL121" s="780"/>
      <c r="AM121" s="780"/>
      <c r="AN121" s="780"/>
      <c r="AO121" s="781"/>
      <c r="AP121" s="824" t="s">
        <v>392</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v>2358695</v>
      </c>
      <c r="BR121" s="817"/>
      <c r="BS121" s="817"/>
      <c r="BT121" s="817"/>
      <c r="BU121" s="817"/>
      <c r="BV121" s="817">
        <v>2205215</v>
      </c>
      <c r="BW121" s="817"/>
      <c r="BX121" s="817"/>
      <c r="BY121" s="817"/>
      <c r="BZ121" s="817"/>
      <c r="CA121" s="817">
        <v>2071796</v>
      </c>
      <c r="CB121" s="817"/>
      <c r="CC121" s="817"/>
      <c r="CD121" s="817"/>
      <c r="CE121" s="817"/>
      <c r="CF121" s="875">
        <v>8.5</v>
      </c>
      <c r="CG121" s="876"/>
      <c r="CH121" s="876"/>
      <c r="CI121" s="876"/>
      <c r="CJ121" s="876"/>
      <c r="CK121" s="869"/>
      <c r="CL121" s="855"/>
      <c r="CM121" s="855"/>
      <c r="CN121" s="855"/>
      <c r="CO121" s="856"/>
      <c r="CP121" s="835" t="s">
        <v>411</v>
      </c>
      <c r="CQ121" s="836"/>
      <c r="CR121" s="836"/>
      <c r="CS121" s="836"/>
      <c r="CT121" s="836"/>
      <c r="CU121" s="836"/>
      <c r="CV121" s="836"/>
      <c r="CW121" s="836"/>
      <c r="CX121" s="836"/>
      <c r="CY121" s="836"/>
      <c r="CZ121" s="836"/>
      <c r="DA121" s="836"/>
      <c r="DB121" s="836"/>
      <c r="DC121" s="836"/>
      <c r="DD121" s="836"/>
      <c r="DE121" s="836"/>
      <c r="DF121" s="837"/>
      <c r="DG121" s="816">
        <v>587794</v>
      </c>
      <c r="DH121" s="817"/>
      <c r="DI121" s="817"/>
      <c r="DJ121" s="817"/>
      <c r="DK121" s="817"/>
      <c r="DL121" s="817">
        <v>810657</v>
      </c>
      <c r="DM121" s="817"/>
      <c r="DN121" s="817"/>
      <c r="DO121" s="817"/>
      <c r="DP121" s="817"/>
      <c r="DQ121" s="817">
        <v>755910</v>
      </c>
      <c r="DR121" s="817"/>
      <c r="DS121" s="817"/>
      <c r="DT121" s="817"/>
      <c r="DU121" s="817"/>
      <c r="DV121" s="794">
        <v>3.1</v>
      </c>
      <c r="DW121" s="794"/>
      <c r="DX121" s="794"/>
      <c r="DY121" s="794"/>
      <c r="DZ121" s="795"/>
    </row>
    <row r="122" spans="1:130" s="230" customFormat="1" ht="26.25" customHeight="1" x14ac:dyDescent="0.15">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236</v>
      </c>
      <c r="AB122" s="780"/>
      <c r="AC122" s="780"/>
      <c r="AD122" s="780"/>
      <c r="AE122" s="781"/>
      <c r="AF122" s="782" t="s">
        <v>392</v>
      </c>
      <c r="AG122" s="780"/>
      <c r="AH122" s="780"/>
      <c r="AI122" s="780"/>
      <c r="AJ122" s="781"/>
      <c r="AK122" s="782" t="s">
        <v>236</v>
      </c>
      <c r="AL122" s="780"/>
      <c r="AM122" s="780"/>
      <c r="AN122" s="780"/>
      <c r="AO122" s="781"/>
      <c r="AP122" s="824" t="s">
        <v>392</v>
      </c>
      <c r="AQ122" s="825"/>
      <c r="AR122" s="825"/>
      <c r="AS122" s="825"/>
      <c r="AT122" s="826"/>
      <c r="AU122" s="883"/>
      <c r="AV122" s="884"/>
      <c r="AW122" s="884"/>
      <c r="AX122" s="884"/>
      <c r="AY122" s="885"/>
      <c r="AZ122" s="838" t="s">
        <v>480</v>
      </c>
      <c r="BA122" s="839"/>
      <c r="BB122" s="839"/>
      <c r="BC122" s="839"/>
      <c r="BD122" s="839"/>
      <c r="BE122" s="839"/>
      <c r="BF122" s="839"/>
      <c r="BG122" s="839"/>
      <c r="BH122" s="839"/>
      <c r="BI122" s="839"/>
      <c r="BJ122" s="839"/>
      <c r="BK122" s="839"/>
      <c r="BL122" s="839"/>
      <c r="BM122" s="839"/>
      <c r="BN122" s="839"/>
      <c r="BO122" s="839"/>
      <c r="BP122" s="840"/>
      <c r="BQ122" s="879">
        <v>55795165</v>
      </c>
      <c r="BR122" s="845"/>
      <c r="BS122" s="845"/>
      <c r="BT122" s="845"/>
      <c r="BU122" s="845"/>
      <c r="BV122" s="845">
        <v>55525027</v>
      </c>
      <c r="BW122" s="845"/>
      <c r="BX122" s="845"/>
      <c r="BY122" s="845"/>
      <c r="BZ122" s="845"/>
      <c r="CA122" s="845">
        <v>54557874</v>
      </c>
      <c r="CB122" s="845"/>
      <c r="CC122" s="845"/>
      <c r="CD122" s="845"/>
      <c r="CE122" s="845"/>
      <c r="CF122" s="846">
        <v>224.5</v>
      </c>
      <c r="CG122" s="847"/>
      <c r="CH122" s="847"/>
      <c r="CI122" s="847"/>
      <c r="CJ122" s="847"/>
      <c r="CK122" s="869"/>
      <c r="CL122" s="855"/>
      <c r="CM122" s="855"/>
      <c r="CN122" s="855"/>
      <c r="CO122" s="856"/>
      <c r="CP122" s="835" t="s">
        <v>481</v>
      </c>
      <c r="CQ122" s="836"/>
      <c r="CR122" s="836"/>
      <c r="CS122" s="836"/>
      <c r="CT122" s="836"/>
      <c r="CU122" s="836"/>
      <c r="CV122" s="836"/>
      <c r="CW122" s="836"/>
      <c r="CX122" s="836"/>
      <c r="CY122" s="836"/>
      <c r="CZ122" s="836"/>
      <c r="DA122" s="836"/>
      <c r="DB122" s="836"/>
      <c r="DC122" s="836"/>
      <c r="DD122" s="836"/>
      <c r="DE122" s="836"/>
      <c r="DF122" s="837"/>
      <c r="DG122" s="816">
        <v>806441</v>
      </c>
      <c r="DH122" s="817"/>
      <c r="DI122" s="817"/>
      <c r="DJ122" s="817"/>
      <c r="DK122" s="817"/>
      <c r="DL122" s="817">
        <v>668107</v>
      </c>
      <c r="DM122" s="817"/>
      <c r="DN122" s="817"/>
      <c r="DO122" s="817"/>
      <c r="DP122" s="817"/>
      <c r="DQ122" s="817">
        <v>731630</v>
      </c>
      <c r="DR122" s="817"/>
      <c r="DS122" s="817"/>
      <c r="DT122" s="817"/>
      <c r="DU122" s="817"/>
      <c r="DV122" s="794">
        <v>3</v>
      </c>
      <c r="DW122" s="794"/>
      <c r="DX122" s="794"/>
      <c r="DY122" s="794"/>
      <c r="DZ122" s="795"/>
    </row>
    <row r="123" spans="1:130" s="230" customFormat="1" ht="26.25" customHeight="1" x14ac:dyDescent="0.15">
      <c r="A123" s="820"/>
      <c r="B123" s="821"/>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611</v>
      </c>
      <c r="AB123" s="780"/>
      <c r="AC123" s="780"/>
      <c r="AD123" s="780"/>
      <c r="AE123" s="781"/>
      <c r="AF123" s="782">
        <v>407</v>
      </c>
      <c r="AG123" s="780"/>
      <c r="AH123" s="780"/>
      <c r="AI123" s="780"/>
      <c r="AJ123" s="781"/>
      <c r="AK123" s="782">
        <v>204</v>
      </c>
      <c r="AL123" s="780"/>
      <c r="AM123" s="780"/>
      <c r="AN123" s="780"/>
      <c r="AO123" s="781"/>
      <c r="AP123" s="824">
        <v>0</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482</v>
      </c>
      <c r="BP123" s="878"/>
      <c r="BQ123" s="832">
        <v>68416397</v>
      </c>
      <c r="BR123" s="833"/>
      <c r="BS123" s="833"/>
      <c r="BT123" s="833"/>
      <c r="BU123" s="833"/>
      <c r="BV123" s="833">
        <v>70359171</v>
      </c>
      <c r="BW123" s="833"/>
      <c r="BX123" s="833"/>
      <c r="BY123" s="833"/>
      <c r="BZ123" s="833"/>
      <c r="CA123" s="833">
        <v>69337414</v>
      </c>
      <c r="CB123" s="833"/>
      <c r="CC123" s="833"/>
      <c r="CD123" s="833"/>
      <c r="CE123" s="833"/>
      <c r="CF123" s="748"/>
      <c r="CG123" s="749"/>
      <c r="CH123" s="749"/>
      <c r="CI123" s="749"/>
      <c r="CJ123" s="834"/>
      <c r="CK123" s="869"/>
      <c r="CL123" s="855"/>
      <c r="CM123" s="855"/>
      <c r="CN123" s="855"/>
      <c r="CO123" s="856"/>
      <c r="CP123" s="835" t="s">
        <v>420</v>
      </c>
      <c r="CQ123" s="836"/>
      <c r="CR123" s="836"/>
      <c r="CS123" s="836"/>
      <c r="CT123" s="836"/>
      <c r="CU123" s="836"/>
      <c r="CV123" s="836"/>
      <c r="CW123" s="836"/>
      <c r="CX123" s="836"/>
      <c r="CY123" s="836"/>
      <c r="CZ123" s="836"/>
      <c r="DA123" s="836"/>
      <c r="DB123" s="836"/>
      <c r="DC123" s="836"/>
      <c r="DD123" s="836"/>
      <c r="DE123" s="836"/>
      <c r="DF123" s="837"/>
      <c r="DG123" s="779">
        <v>227099</v>
      </c>
      <c r="DH123" s="780"/>
      <c r="DI123" s="780"/>
      <c r="DJ123" s="780"/>
      <c r="DK123" s="781"/>
      <c r="DL123" s="782">
        <v>185234</v>
      </c>
      <c r="DM123" s="780"/>
      <c r="DN123" s="780"/>
      <c r="DO123" s="780"/>
      <c r="DP123" s="781"/>
      <c r="DQ123" s="782">
        <v>148522</v>
      </c>
      <c r="DR123" s="780"/>
      <c r="DS123" s="780"/>
      <c r="DT123" s="780"/>
      <c r="DU123" s="781"/>
      <c r="DV123" s="824">
        <v>0.6</v>
      </c>
      <c r="DW123" s="825"/>
      <c r="DX123" s="825"/>
      <c r="DY123" s="825"/>
      <c r="DZ123" s="826"/>
    </row>
    <row r="124" spans="1:130" s="230" customFormat="1" ht="26.25" customHeight="1" thickBot="1" x14ac:dyDescent="0.2">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392</v>
      </c>
      <c r="AB124" s="780"/>
      <c r="AC124" s="780"/>
      <c r="AD124" s="780"/>
      <c r="AE124" s="781"/>
      <c r="AF124" s="782" t="s">
        <v>392</v>
      </c>
      <c r="AG124" s="780"/>
      <c r="AH124" s="780"/>
      <c r="AI124" s="780"/>
      <c r="AJ124" s="781"/>
      <c r="AK124" s="782" t="s">
        <v>392</v>
      </c>
      <c r="AL124" s="780"/>
      <c r="AM124" s="780"/>
      <c r="AN124" s="780"/>
      <c r="AO124" s="781"/>
      <c r="AP124" s="824" t="s">
        <v>392</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78.400000000000006</v>
      </c>
      <c r="BR124" s="831"/>
      <c r="BS124" s="831"/>
      <c r="BT124" s="831"/>
      <c r="BU124" s="831"/>
      <c r="BV124" s="831">
        <v>55.1</v>
      </c>
      <c r="BW124" s="831"/>
      <c r="BX124" s="831"/>
      <c r="BY124" s="831"/>
      <c r="BZ124" s="831"/>
      <c r="CA124" s="831">
        <v>51.4</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v>275997</v>
      </c>
      <c r="DH124" s="764"/>
      <c r="DI124" s="764"/>
      <c r="DJ124" s="764"/>
      <c r="DK124" s="765"/>
      <c r="DL124" s="766" t="s">
        <v>392</v>
      </c>
      <c r="DM124" s="764"/>
      <c r="DN124" s="764"/>
      <c r="DO124" s="764"/>
      <c r="DP124" s="765"/>
      <c r="DQ124" s="766" t="s">
        <v>236</v>
      </c>
      <c r="DR124" s="764"/>
      <c r="DS124" s="764"/>
      <c r="DT124" s="764"/>
      <c r="DU124" s="765"/>
      <c r="DV124" s="848" t="s">
        <v>236</v>
      </c>
      <c r="DW124" s="849"/>
      <c r="DX124" s="849"/>
      <c r="DY124" s="849"/>
      <c r="DZ124" s="850"/>
    </row>
    <row r="125" spans="1:130" s="230" customFormat="1" ht="26.25" customHeight="1" x14ac:dyDescent="0.15">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392</v>
      </c>
      <c r="AB125" s="780"/>
      <c r="AC125" s="780"/>
      <c r="AD125" s="780"/>
      <c r="AE125" s="781"/>
      <c r="AF125" s="782" t="s">
        <v>392</v>
      </c>
      <c r="AG125" s="780"/>
      <c r="AH125" s="780"/>
      <c r="AI125" s="780"/>
      <c r="AJ125" s="781"/>
      <c r="AK125" s="782" t="s">
        <v>470</v>
      </c>
      <c r="AL125" s="780"/>
      <c r="AM125" s="780"/>
      <c r="AN125" s="780"/>
      <c r="AO125" s="781"/>
      <c r="AP125" s="824" t="s">
        <v>392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392</v>
      </c>
      <c r="DH125" s="842"/>
      <c r="DI125" s="842"/>
      <c r="DJ125" s="842"/>
      <c r="DK125" s="842"/>
      <c r="DL125" s="842" t="s">
        <v>236</v>
      </c>
      <c r="DM125" s="842"/>
      <c r="DN125" s="842"/>
      <c r="DO125" s="842"/>
      <c r="DP125" s="842"/>
      <c r="DQ125" s="842" t="s">
        <v>236</v>
      </c>
      <c r="DR125" s="842"/>
      <c r="DS125" s="842"/>
      <c r="DT125" s="842"/>
      <c r="DU125" s="842"/>
      <c r="DV125" s="843" t="s">
        <v>236</v>
      </c>
      <c r="DW125" s="843"/>
      <c r="DX125" s="843"/>
      <c r="DY125" s="843"/>
      <c r="DZ125" s="844"/>
    </row>
    <row r="126" spans="1:130" s="230" customFormat="1" ht="26.25" customHeight="1" thickBot="1" x14ac:dyDescent="0.2">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392</v>
      </c>
      <c r="AB126" s="780"/>
      <c r="AC126" s="780"/>
      <c r="AD126" s="780"/>
      <c r="AE126" s="781"/>
      <c r="AF126" s="782" t="s">
        <v>392</v>
      </c>
      <c r="AG126" s="780"/>
      <c r="AH126" s="780"/>
      <c r="AI126" s="780"/>
      <c r="AJ126" s="781"/>
      <c r="AK126" s="782" t="s">
        <v>392</v>
      </c>
      <c r="AL126" s="780"/>
      <c r="AM126" s="780"/>
      <c r="AN126" s="780"/>
      <c r="AO126" s="781"/>
      <c r="AP126" s="824" t="s">
        <v>392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v>20863</v>
      </c>
      <c r="DH126" s="817"/>
      <c r="DI126" s="817"/>
      <c r="DJ126" s="817"/>
      <c r="DK126" s="817"/>
      <c r="DL126" s="817">
        <v>20790</v>
      </c>
      <c r="DM126" s="817"/>
      <c r="DN126" s="817"/>
      <c r="DO126" s="817"/>
      <c r="DP126" s="817"/>
      <c r="DQ126" s="817">
        <v>20930</v>
      </c>
      <c r="DR126" s="817"/>
      <c r="DS126" s="817"/>
      <c r="DT126" s="817"/>
      <c r="DU126" s="817"/>
      <c r="DV126" s="794">
        <v>0.1</v>
      </c>
      <c r="DW126" s="794"/>
      <c r="DX126" s="794"/>
      <c r="DY126" s="794"/>
      <c r="DZ126" s="795"/>
    </row>
    <row r="127" spans="1:130" s="230" customFormat="1" ht="26.25" customHeight="1" x14ac:dyDescent="0.15">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236</v>
      </c>
      <c r="AB127" s="780"/>
      <c r="AC127" s="780"/>
      <c r="AD127" s="780"/>
      <c r="AE127" s="781"/>
      <c r="AF127" s="782" t="s">
        <v>489</v>
      </c>
      <c r="AG127" s="780"/>
      <c r="AH127" s="780"/>
      <c r="AI127" s="780"/>
      <c r="AJ127" s="781"/>
      <c r="AK127" s="782" t="s">
        <v>489</v>
      </c>
      <c r="AL127" s="780"/>
      <c r="AM127" s="780"/>
      <c r="AN127" s="780"/>
      <c r="AO127" s="781"/>
      <c r="AP127" s="824" t="s">
        <v>392</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236</v>
      </c>
      <c r="DH127" s="817"/>
      <c r="DI127" s="817"/>
      <c r="DJ127" s="817"/>
      <c r="DK127" s="817"/>
      <c r="DL127" s="817" t="s">
        <v>236</v>
      </c>
      <c r="DM127" s="817"/>
      <c r="DN127" s="817"/>
      <c r="DO127" s="817"/>
      <c r="DP127" s="817"/>
      <c r="DQ127" s="817" t="s">
        <v>236</v>
      </c>
      <c r="DR127" s="817"/>
      <c r="DS127" s="817"/>
      <c r="DT127" s="817"/>
      <c r="DU127" s="817"/>
      <c r="DV127" s="794" t="s">
        <v>489</v>
      </c>
      <c r="DW127" s="794"/>
      <c r="DX127" s="794"/>
      <c r="DY127" s="794"/>
      <c r="DZ127" s="795"/>
    </row>
    <row r="128" spans="1:130" s="230" customFormat="1" ht="26.25" customHeight="1" thickBot="1" x14ac:dyDescent="0.2">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v>184201</v>
      </c>
      <c r="AB128" s="801"/>
      <c r="AC128" s="801"/>
      <c r="AD128" s="801"/>
      <c r="AE128" s="802"/>
      <c r="AF128" s="803">
        <v>190491</v>
      </c>
      <c r="AG128" s="801"/>
      <c r="AH128" s="801"/>
      <c r="AI128" s="801"/>
      <c r="AJ128" s="802"/>
      <c r="AK128" s="803">
        <v>187095</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392</v>
      </c>
      <c r="BG128" s="787"/>
      <c r="BH128" s="787"/>
      <c r="BI128" s="787"/>
      <c r="BJ128" s="787"/>
      <c r="BK128" s="787"/>
      <c r="BL128" s="810"/>
      <c r="BM128" s="786">
        <v>11.86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t="s">
        <v>236</v>
      </c>
      <c r="DH128" s="791"/>
      <c r="DI128" s="791"/>
      <c r="DJ128" s="791"/>
      <c r="DK128" s="791"/>
      <c r="DL128" s="791" t="s">
        <v>236</v>
      </c>
      <c r="DM128" s="791"/>
      <c r="DN128" s="791"/>
      <c r="DO128" s="791"/>
      <c r="DP128" s="791"/>
      <c r="DQ128" s="791" t="s">
        <v>236</v>
      </c>
      <c r="DR128" s="791"/>
      <c r="DS128" s="791"/>
      <c r="DT128" s="791"/>
      <c r="DU128" s="791"/>
      <c r="DV128" s="792" t="s">
        <v>236</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27819480</v>
      </c>
      <c r="AB129" s="780"/>
      <c r="AC129" s="780"/>
      <c r="AD129" s="780"/>
      <c r="AE129" s="781"/>
      <c r="AF129" s="782">
        <v>29453096</v>
      </c>
      <c r="AG129" s="780"/>
      <c r="AH129" s="780"/>
      <c r="AI129" s="780"/>
      <c r="AJ129" s="781"/>
      <c r="AK129" s="782">
        <v>28883930</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236</v>
      </c>
      <c r="BG129" s="771"/>
      <c r="BH129" s="771"/>
      <c r="BI129" s="771"/>
      <c r="BJ129" s="771"/>
      <c r="BK129" s="771"/>
      <c r="BL129" s="772"/>
      <c r="BM129" s="770">
        <v>16.86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4206095</v>
      </c>
      <c r="AB130" s="780"/>
      <c r="AC130" s="780"/>
      <c r="AD130" s="780"/>
      <c r="AE130" s="781"/>
      <c r="AF130" s="782">
        <v>4381462</v>
      </c>
      <c r="AG130" s="780"/>
      <c r="AH130" s="780"/>
      <c r="AI130" s="780"/>
      <c r="AJ130" s="781"/>
      <c r="AK130" s="782">
        <v>4585888</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7.1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23613385</v>
      </c>
      <c r="AB131" s="764"/>
      <c r="AC131" s="764"/>
      <c r="AD131" s="764"/>
      <c r="AE131" s="765"/>
      <c r="AF131" s="766">
        <v>25071634</v>
      </c>
      <c r="AG131" s="764"/>
      <c r="AH131" s="764"/>
      <c r="AI131" s="764"/>
      <c r="AJ131" s="765"/>
      <c r="AK131" s="766">
        <v>24298042</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v>51.4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6.970593161</v>
      </c>
      <c r="AB132" s="745"/>
      <c r="AC132" s="745"/>
      <c r="AD132" s="745"/>
      <c r="AE132" s="746"/>
      <c r="AF132" s="747">
        <v>6.6769361739999997</v>
      </c>
      <c r="AG132" s="745"/>
      <c r="AH132" s="745"/>
      <c r="AI132" s="745"/>
      <c r="AJ132" s="746"/>
      <c r="AK132" s="747">
        <v>7.8878866040000002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6.5</v>
      </c>
      <c r="AB133" s="724"/>
      <c r="AC133" s="724"/>
      <c r="AD133" s="724"/>
      <c r="AE133" s="725"/>
      <c r="AF133" s="723">
        <v>6.5</v>
      </c>
      <c r="AG133" s="724"/>
      <c r="AH133" s="724"/>
      <c r="AI133" s="724"/>
      <c r="AJ133" s="725"/>
      <c r="AK133" s="723">
        <v>7.1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Kv7s146kEr+4ECm1CKg1Fk4Zv5bLUC/9+8jhbb2cbp+AJChhv47pHxbIqloJDtgYKGnGeX191hr4UclXc4Hg==" saltValue="sBTVEokd+BauxlrbvBO+J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F467D-946A-4A25-AD86-D24F8BD46C8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8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N4KS7qL322kBihzI2OZR1a+T0SO+Yaar2Z80sLl/DkHbkzhBlgsijse2BchDxoAJyc7gAlShSMYktQ4X42zZRA==" saltValue="XxxmaEGw1pIzwhe3AaBmdg==" spinCount="100000" sheet="1" objects="1" scenarios="1"/>
  <dataConsolidate/>
  <phoneticPr fontId="2"/>
  <printOptions horizontalCentered="1" verticalCentered="1"/>
  <pageMargins left="0" right="0" top="0" bottom="0" header="0" footer="0"/>
  <pageSetup paperSize="8" scale="59"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N/AEOZsdwbnLQ4bAVY426rBYiangh7nZFpLhHRes+e3i9wiGKZlSVTEKC/caU1Cc6PScQHJTsQxEtJ/5uXMmw==" saltValue="/sSE36NUndcP2h5n3pj72g==" spinCount="100000" sheet="1" objects="1" scenarios="1"/>
  <dataConsolidate/>
  <phoneticPr fontId="2"/>
  <printOptions horizontalCentered="1" verticalCentered="1"/>
  <pageMargins left="0" right="0" top="0" bottom="0" header="0" footer="0"/>
  <pageSetup paperSize="8" scale="67"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517</v>
      </c>
      <c r="AL9" s="1131"/>
      <c r="AM9" s="1131"/>
      <c r="AN9" s="1132"/>
      <c r="AO9" s="281">
        <v>8267920</v>
      </c>
      <c r="AP9" s="281">
        <v>78283</v>
      </c>
      <c r="AQ9" s="282">
        <v>66247</v>
      </c>
      <c r="AR9" s="283">
        <v>18.2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518</v>
      </c>
      <c r="AL10" s="1131"/>
      <c r="AM10" s="1131"/>
      <c r="AN10" s="1132"/>
      <c r="AO10" s="284">
        <v>5222</v>
      </c>
      <c r="AP10" s="284">
        <v>49</v>
      </c>
      <c r="AQ10" s="285">
        <v>4001</v>
      </c>
      <c r="AR10" s="286">
        <v>-98.8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519</v>
      </c>
      <c r="AL11" s="1131"/>
      <c r="AM11" s="1131"/>
      <c r="AN11" s="1132"/>
      <c r="AO11" s="284">
        <v>75845</v>
      </c>
      <c r="AP11" s="284">
        <v>718</v>
      </c>
      <c r="AQ11" s="285">
        <v>2117</v>
      </c>
      <c r="AR11" s="286">
        <v>-66.099999999999994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520</v>
      </c>
      <c r="AL12" s="1131"/>
      <c r="AM12" s="1131"/>
      <c r="AN12" s="1132"/>
      <c r="AO12" s="284" t="s">
        <v>521</v>
      </c>
      <c r="AP12" s="284" t="s">
        <v>521</v>
      </c>
      <c r="AQ12" s="285">
        <v>23</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522</v>
      </c>
      <c r="AL13" s="1131"/>
      <c r="AM13" s="1131"/>
      <c r="AN13" s="1132"/>
      <c r="AO13" s="284">
        <v>201982</v>
      </c>
      <c r="AP13" s="284">
        <v>1912</v>
      </c>
      <c r="AQ13" s="285">
        <v>2449</v>
      </c>
      <c r="AR13" s="286">
        <v>-21.9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523</v>
      </c>
      <c r="AL14" s="1131"/>
      <c r="AM14" s="1131"/>
      <c r="AN14" s="1132"/>
      <c r="AO14" s="284">
        <v>278947</v>
      </c>
      <c r="AP14" s="284">
        <v>2641</v>
      </c>
      <c r="AQ14" s="285">
        <v>1636</v>
      </c>
      <c r="AR14" s="286">
        <v>61.4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524</v>
      </c>
      <c r="AL15" s="1134"/>
      <c r="AM15" s="1134"/>
      <c r="AN15" s="1135"/>
      <c r="AO15" s="284">
        <v>-502216</v>
      </c>
      <c r="AP15" s="284">
        <v>-4755</v>
      </c>
      <c r="AQ15" s="285">
        <v>-3889</v>
      </c>
      <c r="AR15" s="286">
        <v>22.3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8327700</v>
      </c>
      <c r="AP16" s="284">
        <v>78849</v>
      </c>
      <c r="AQ16" s="285">
        <v>72585</v>
      </c>
      <c r="AR16" s="286">
        <v>8.6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529</v>
      </c>
      <c r="AL21" s="1137"/>
      <c r="AM21" s="1137"/>
      <c r="AN21" s="1138"/>
      <c r="AO21" s="297">
        <v>8.35</v>
      </c>
      <c r="AP21" s="298">
        <v>6.82</v>
      </c>
      <c r="AQ21" s="299">
        <v>1.53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530</v>
      </c>
      <c r="AL22" s="1137"/>
      <c r="AM22" s="1137"/>
      <c r="AN22" s="1138"/>
      <c r="AO22" s="302">
        <v>94.4</v>
      </c>
      <c r="AP22" s="303">
        <v>99.4</v>
      </c>
      <c r="AQ22" s="304">
        <v>-5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534</v>
      </c>
      <c r="AL32" s="1121"/>
      <c r="AM32" s="1121"/>
      <c r="AN32" s="1122"/>
      <c r="AO32" s="312">
        <v>5206249</v>
      </c>
      <c r="AP32" s="312">
        <v>49294</v>
      </c>
      <c r="AQ32" s="313">
        <v>38122</v>
      </c>
      <c r="AR32" s="314">
        <v>29.3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535</v>
      </c>
      <c r="AL33" s="1121"/>
      <c r="AM33" s="1121"/>
      <c r="AN33" s="1122"/>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536</v>
      </c>
      <c r="AL34" s="1121"/>
      <c r="AM34" s="1121"/>
      <c r="AN34" s="1122"/>
      <c r="AO34" s="312" t="s">
        <v>521</v>
      </c>
      <c r="AP34" s="312" t="s">
        <v>521</v>
      </c>
      <c r="AQ34" s="313">
        <v>19</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537</v>
      </c>
      <c r="AL35" s="1121"/>
      <c r="AM35" s="1121"/>
      <c r="AN35" s="1122"/>
      <c r="AO35" s="312">
        <v>1445391</v>
      </c>
      <c r="AP35" s="312">
        <v>13685</v>
      </c>
      <c r="AQ35" s="313">
        <v>11292</v>
      </c>
      <c r="AR35" s="314">
        <v>21.2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538</v>
      </c>
      <c r="AL36" s="1121"/>
      <c r="AM36" s="1121"/>
      <c r="AN36" s="1122"/>
      <c r="AO36" s="312" t="s">
        <v>521</v>
      </c>
      <c r="AP36" s="312" t="s">
        <v>521</v>
      </c>
      <c r="AQ36" s="313">
        <v>1617</v>
      </c>
      <c r="AR36" s="314" t="s">
        <v>521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539</v>
      </c>
      <c r="AL37" s="1121"/>
      <c r="AM37" s="1121"/>
      <c r="AN37" s="1122"/>
      <c r="AO37" s="312">
        <v>37945</v>
      </c>
      <c r="AP37" s="312">
        <v>359</v>
      </c>
      <c r="AQ37" s="313">
        <v>410</v>
      </c>
      <c r="AR37" s="314">
        <v>-12.4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540</v>
      </c>
      <c r="AL38" s="1124"/>
      <c r="AM38" s="1124"/>
      <c r="AN38" s="1125"/>
      <c r="AO38" s="315" t="s">
        <v>521</v>
      </c>
      <c r="AP38" s="315" t="s">
        <v>521</v>
      </c>
      <c r="AQ38" s="316">
        <v>1</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541</v>
      </c>
      <c r="AL39" s="1124"/>
      <c r="AM39" s="1124"/>
      <c r="AN39" s="1125"/>
      <c r="AO39" s="312">
        <v>-187095</v>
      </c>
      <c r="AP39" s="312">
        <v>-1771</v>
      </c>
      <c r="AQ39" s="313">
        <v>-6908</v>
      </c>
      <c r="AR39" s="314">
        <v>-74.400000000000006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542</v>
      </c>
      <c r="AL40" s="1121"/>
      <c r="AM40" s="1121"/>
      <c r="AN40" s="1122"/>
      <c r="AO40" s="312">
        <v>-4585888</v>
      </c>
      <c r="AP40" s="312">
        <v>-43420</v>
      </c>
      <c r="AQ40" s="313">
        <v>-33487</v>
      </c>
      <c r="AR40" s="314">
        <v>29.7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1916602</v>
      </c>
      <c r="AP41" s="312">
        <v>18147</v>
      </c>
      <c r="AQ41" s="313">
        <v>11065</v>
      </c>
      <c r="AR41" s="314">
        <v>64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512</v>
      </c>
      <c r="AN49" s="1115" t="s">
        <v>546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8427185</v>
      </c>
      <c r="AN51" s="334">
        <v>76834</v>
      </c>
      <c r="AO51" s="335">
        <v>2.2999999999999998</v>
      </c>
      <c r="AP51" s="336">
        <v>66863</v>
      </c>
      <c r="AQ51" s="337">
        <v>-2.6</v>
      </c>
      <c r="AR51" s="338">
        <v>4.9000000000000004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3913559</v>
      </c>
      <c r="AN52" s="342">
        <v>35681</v>
      </c>
      <c r="AO52" s="343">
        <v>0.9</v>
      </c>
      <c r="AP52" s="344">
        <v>32770</v>
      </c>
      <c r="AQ52" s="345">
        <v>1.4</v>
      </c>
      <c r="AR52" s="346">
        <v>-0.5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11204470</v>
      </c>
      <c r="AN53" s="334">
        <v>102830</v>
      </c>
      <c r="AO53" s="335">
        <v>33.799999999999997</v>
      </c>
      <c r="AP53" s="336">
        <v>72051</v>
      </c>
      <c r="AQ53" s="337">
        <v>7.8</v>
      </c>
      <c r="AR53" s="338">
        <v>26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3261651</v>
      </c>
      <c r="AN54" s="342">
        <v>29934</v>
      </c>
      <c r="AO54" s="343">
        <v>-16.100000000000001</v>
      </c>
      <c r="AP54" s="344">
        <v>34140</v>
      </c>
      <c r="AQ54" s="345">
        <v>4.2</v>
      </c>
      <c r="AR54" s="346">
        <v>-20.3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5486626</v>
      </c>
      <c r="AN55" s="334">
        <v>50790</v>
      </c>
      <c r="AO55" s="335">
        <v>-50.6</v>
      </c>
      <c r="AP55" s="336">
        <v>72756</v>
      </c>
      <c r="AQ55" s="337">
        <v>1</v>
      </c>
      <c r="AR55" s="338">
        <v>-51.6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2279333</v>
      </c>
      <c r="AN56" s="342">
        <v>21100</v>
      </c>
      <c r="AO56" s="343">
        <v>-29.5</v>
      </c>
      <c r="AP56" s="344">
        <v>32117</v>
      </c>
      <c r="AQ56" s="345">
        <v>-5.9</v>
      </c>
      <c r="AR56" s="346">
        <v>-23.6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5161261</v>
      </c>
      <c r="AN57" s="334">
        <v>48307</v>
      </c>
      <c r="AO57" s="335">
        <v>-4.9000000000000004</v>
      </c>
      <c r="AP57" s="336">
        <v>49217</v>
      </c>
      <c r="AQ57" s="337">
        <v>-32.4</v>
      </c>
      <c r="AR57" s="338">
        <v>27.5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1937082</v>
      </c>
      <c r="AN58" s="342">
        <v>18130</v>
      </c>
      <c r="AO58" s="343">
        <v>-14.1</v>
      </c>
      <c r="AP58" s="344">
        <v>27232</v>
      </c>
      <c r="AQ58" s="345">
        <v>-15.2</v>
      </c>
      <c r="AR58" s="346">
        <v>1.1000000000000001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8006691</v>
      </c>
      <c r="AN59" s="334">
        <v>75809</v>
      </c>
      <c r="AO59" s="335">
        <v>56.9</v>
      </c>
      <c r="AP59" s="336">
        <v>49211</v>
      </c>
      <c r="AQ59" s="337">
        <v>0</v>
      </c>
      <c r="AR59" s="338">
        <v>56.9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2112986</v>
      </c>
      <c r="AN60" s="342">
        <v>20006</v>
      </c>
      <c r="AO60" s="343">
        <v>10.3</v>
      </c>
      <c r="AP60" s="344">
        <v>28367</v>
      </c>
      <c r="AQ60" s="345">
        <v>4.2</v>
      </c>
      <c r="AR60" s="346">
        <v>6.1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7657247</v>
      </c>
      <c r="AN61" s="349">
        <v>70914</v>
      </c>
      <c r="AO61" s="350">
        <v>7.5</v>
      </c>
      <c r="AP61" s="351">
        <v>62020</v>
      </c>
      <c r="AQ61" s="352">
        <v>-5.2</v>
      </c>
      <c r="AR61" s="338">
        <v>12.7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2700922</v>
      </c>
      <c r="AN62" s="342">
        <v>24970</v>
      </c>
      <c r="AO62" s="343">
        <v>-9.6999999999999993</v>
      </c>
      <c r="AP62" s="344">
        <v>30925</v>
      </c>
      <c r="AQ62" s="345">
        <v>-2.2999999999999998</v>
      </c>
      <c r="AR62" s="346">
        <v>-7.4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BqfkQdeUL8DawXqGqdafU9EQeBu9ad9+U5FQDOVCKEfkgJP2doBuZI5lgPGFDRcRfsuRaDqxmmYvwGaSgEnxfw==" saltValue="oNYXYOv5/iHVTdPicAjtj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1" spans="125:125" ht="13.5" hidden="1" customHeight="1" x14ac:dyDescent="0.15">
      <c r="DU121" s="259"/>
    </row>
  </sheetData>
  <sheetProtection algorithmName="SHA-512" hashValue="dElnfxIQl92CSqKhtczhZjmpnRC16Polh8znfHb4J+EJvxOad+c7zg1d/otGljbZ/OPpBH/24t3+e2d+MdvkpQ==" saltValue="wOHyNSHLGRAv+9E672O41g=="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yxrvs528w7rje/L76wTkdzWqQhbpqRMww6H3x1cA6F+DMHTd3HjJZSw41dwJL04Jqhky1E6F7e3euu0a2FDIeA==" saltValue="lYRmA182R4mngsX/UjE7W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1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18.559999999999999</v>
      </c>
      <c r="G47" s="12">
        <v>18.64</v>
      </c>
      <c r="H47" s="12">
        <v>16.38</v>
      </c>
      <c r="I47" s="12">
        <v>19.170000000000002</v>
      </c>
      <c r="J47" s="13">
        <v>19.55</v>
      </c>
    </row>
    <row r="48" spans="2:10" ht="57.75" customHeight="1" x14ac:dyDescent="0.15">
      <c r="B48" s="14"/>
      <c r="C48" s="1141" t="s">
        <v>4</v>
      </c>
      <c r="D48" s="1141"/>
      <c r="E48" s="1142"/>
      <c r="F48" s="15">
        <v>9.08</v>
      </c>
      <c r="G48" s="16">
        <v>8.7899999999999991</v>
      </c>
      <c r="H48" s="16">
        <v>10.99</v>
      </c>
      <c r="I48" s="16">
        <v>12.9</v>
      </c>
      <c r="J48" s="17">
        <v>13.84</v>
      </c>
    </row>
    <row r="49" spans="2:10" ht="57.75" customHeight="1" thickBot="1" x14ac:dyDescent="0.2">
      <c r="B49" s="18"/>
      <c r="C49" s="1143" t="s">
        <v>5</v>
      </c>
      <c r="D49" s="1143"/>
      <c r="E49" s="1144"/>
      <c r="F49" s="19" t="s">
        <v>567</v>
      </c>
      <c r="G49" s="20" t="s">
        <v>568</v>
      </c>
      <c r="H49" s="20">
        <v>0.64</v>
      </c>
      <c r="I49" s="20">
        <v>6.22</v>
      </c>
      <c r="J49" s="21">
        <v>0.69</v>
      </c>
    </row>
    <row r="50" spans="2:10" x14ac:dyDescent="0.15"/>
  </sheetData>
  <sheetProtection algorithmName="SHA-512" hashValue="L2Rkec4s9lxhzlagb1Gf3fVsLSP2eSp8aezRl++Wh2CBgvDqRFR5TLwylxBI1WZnKt+ZFURQvORREHCaBvB/tA==" saltValue="YzM8+fcxQIKz59EOnaFdy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0"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User</cp:lastModifiedBy>
  <cp:lastPrinted>2024-03-25T06:06:09Z</cp:lastPrinted>
  <dcterms:created xsi:type="dcterms:W3CDTF">2024-02-05T03:07:38Z</dcterms:created>
  <dcterms:modified xsi:type="dcterms:W3CDTF">2024-03-26T06:24:37Z</dcterms:modified>
  <cp:category/>
</cp:coreProperties>
</file>